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restek-my.sharepoint.com/personal/jason_hoisington_restek_com/Documents/Documents/"/>
    </mc:Choice>
  </mc:AlternateContent>
  <xr:revisionPtr revIDLastSave="103" documentId="13_ncr:1_{6CB0492C-9FA9-42E7-8F5E-0782EB97C00C}" xr6:coauthVersionLast="47" xr6:coauthVersionMax="47" xr10:uidLastSave="{25CB5BC2-63A8-4CB9-8ABE-BF6C4EA12F66}"/>
  <bookViews>
    <workbookView xWindow="-120" yWindow="-120" windowWidth="29040" windowHeight="15720" activeTab="6" xr2:uid="{DD751DD9-3EC0-4C3D-A844-AF884D2E30D0}"/>
  </bookViews>
  <sheets>
    <sheet name="Instructions" sheetId="60" r:id="rId1"/>
    <sheet name="Cal Data" sheetId="2" r:id="rId2"/>
    <sheet name="Cal Data Formatted" sheetId="34" r:id="rId3"/>
    <sheet name="Sample Data" sheetId="51" r:id="rId4"/>
    <sheet name="Sample Data Formatted" sheetId="52" r:id="rId5"/>
    <sheet name="ISTD Template" sheetId="50" r:id="rId6"/>
    <sheet name="ESTD Template" sheetId="55" r:id="rId7"/>
  </sheets>
  <externalReferences>
    <externalReference r:id="rId8"/>
  </externalReferences>
  <definedNames>
    <definedName name="count">[1]Stats!$B$6</definedName>
    <definedName name="_xlnm.Print_Area" localSheetId="6">'ESTD Template'!$A$1:$L$61</definedName>
    <definedName name="_xlnm.Print_Area" localSheetId="5">'ISTD Template'!$A$1:$L$61</definedName>
    <definedName name="_xlnm.Print_Titles" localSheetId="6">'ESTD Template'!$2:$3</definedName>
    <definedName name="_xlnm.Print_Titles" localSheetId="5">'ISTD Template'!$2:$3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O20" i="55" l="1"/>
  <c r="BO21" i="55"/>
  <c r="BO22" i="55"/>
  <c r="BO23" i="55"/>
  <c r="BO24" i="55"/>
  <c r="BO25" i="55"/>
  <c r="BO26" i="55"/>
  <c r="BO27" i="55"/>
  <c r="BO28" i="55"/>
  <c r="BO19" i="55"/>
  <c r="BL20" i="55"/>
  <c r="BL21" i="55"/>
  <c r="BL22" i="55"/>
  <c r="BL23" i="55"/>
  <c r="BL24" i="55"/>
  <c r="BL25" i="55"/>
  <c r="BL26" i="55"/>
  <c r="BL27" i="55"/>
  <c r="BL28" i="55"/>
  <c r="BL19" i="55"/>
  <c r="BI20" i="55"/>
  <c r="BI21" i="55"/>
  <c r="BI22" i="55"/>
  <c r="BI23" i="55"/>
  <c r="BI24" i="55"/>
  <c r="BI25" i="55"/>
  <c r="BI26" i="55"/>
  <c r="BI27" i="55"/>
  <c r="BI28" i="55"/>
  <c r="BI19" i="55"/>
  <c r="BO20" i="50"/>
  <c r="BO21" i="50"/>
  <c r="BO22" i="50"/>
  <c r="BO23" i="50"/>
  <c r="BO24" i="50"/>
  <c r="BO25" i="50"/>
  <c r="BO26" i="50"/>
  <c r="BO27" i="50"/>
  <c r="BO28" i="50"/>
  <c r="BO19" i="50"/>
  <c r="BL20" i="50"/>
  <c r="BL21" i="50"/>
  <c r="BL22" i="50"/>
  <c r="BL23" i="50"/>
  <c r="BL24" i="50"/>
  <c r="BL25" i="50"/>
  <c r="BL26" i="50"/>
  <c r="BL27" i="50"/>
  <c r="BL28" i="50"/>
  <c r="BL19" i="50"/>
  <c r="BI20" i="50"/>
  <c r="BI21" i="50"/>
  <c r="BI22" i="50"/>
  <c r="BI23" i="50"/>
  <c r="BI24" i="50"/>
  <c r="BI25" i="50"/>
  <c r="BI26" i="50"/>
  <c r="BI27" i="50"/>
  <c r="BI28" i="50"/>
  <c r="BI19" i="50"/>
  <c r="A3" i="34" a="1"/>
  <c r="A3" i="34" s="1"/>
  <c r="A121" i="55"/>
  <c r="B121" i="55"/>
  <c r="C121" i="55"/>
  <c r="A122" i="55"/>
  <c r="B122" i="55"/>
  <c r="C122" i="55"/>
  <c r="A123" i="55"/>
  <c r="B123" i="55"/>
  <c r="C123" i="55"/>
  <c r="A124" i="55"/>
  <c r="B124" i="55"/>
  <c r="C124" i="55"/>
  <c r="A125" i="55"/>
  <c r="B125" i="55"/>
  <c r="C125" i="55"/>
  <c r="A126" i="55"/>
  <c r="B126" i="55"/>
  <c r="C126" i="55"/>
  <c r="A127" i="55"/>
  <c r="B127" i="55"/>
  <c r="C127" i="55"/>
  <c r="A128" i="55"/>
  <c r="B128" i="55"/>
  <c r="C128" i="55"/>
  <c r="A129" i="55"/>
  <c r="B129" i="55"/>
  <c r="C129" i="55"/>
  <c r="A130" i="55"/>
  <c r="B130" i="55"/>
  <c r="C130" i="55"/>
  <c r="A131" i="55"/>
  <c r="B131" i="55"/>
  <c r="C131" i="55"/>
  <c r="A132" i="55"/>
  <c r="B132" i="55"/>
  <c r="C132" i="55"/>
  <c r="A133" i="55"/>
  <c r="B133" i="55"/>
  <c r="C133" i="55"/>
  <c r="A134" i="55"/>
  <c r="B134" i="55"/>
  <c r="C134" i="55"/>
  <c r="A135" i="55"/>
  <c r="B135" i="55"/>
  <c r="C135" i="55"/>
  <c r="A136" i="55"/>
  <c r="B136" i="55"/>
  <c r="C136" i="55"/>
  <c r="A137" i="55"/>
  <c r="B137" i="55"/>
  <c r="C137" i="55"/>
  <c r="A138" i="55"/>
  <c r="B138" i="55"/>
  <c r="C138" i="55"/>
  <c r="A139" i="55"/>
  <c r="B139" i="55"/>
  <c r="C139" i="55"/>
  <c r="A140" i="55"/>
  <c r="B140" i="55"/>
  <c r="C140" i="55"/>
  <c r="A141" i="55"/>
  <c r="B141" i="55"/>
  <c r="C141" i="55"/>
  <c r="A142" i="55"/>
  <c r="B142" i="55"/>
  <c r="C142" i="55"/>
  <c r="A143" i="55"/>
  <c r="B143" i="55"/>
  <c r="C143" i="55"/>
  <c r="A144" i="55"/>
  <c r="B144" i="55"/>
  <c r="C144" i="55"/>
  <c r="A145" i="55"/>
  <c r="B145" i="55"/>
  <c r="C145" i="55"/>
  <c r="A146" i="55"/>
  <c r="B146" i="55"/>
  <c r="C146" i="55"/>
  <c r="A147" i="55"/>
  <c r="B147" i="55"/>
  <c r="C147" i="55"/>
  <c r="A148" i="55"/>
  <c r="B148" i="55"/>
  <c r="C148" i="55"/>
  <c r="A149" i="55"/>
  <c r="B149" i="55"/>
  <c r="C149" i="55"/>
  <c r="A150" i="55"/>
  <c r="B150" i="55"/>
  <c r="C150" i="55"/>
  <c r="A151" i="55"/>
  <c r="B151" i="55"/>
  <c r="C151" i="55"/>
  <c r="A152" i="55"/>
  <c r="B152" i="55"/>
  <c r="C152" i="55"/>
  <c r="A153" i="55"/>
  <c r="B153" i="55"/>
  <c r="C153" i="55"/>
  <c r="A154" i="55"/>
  <c r="B154" i="55"/>
  <c r="C154" i="55"/>
  <c r="A155" i="55"/>
  <c r="B155" i="55"/>
  <c r="C155" i="55"/>
  <c r="A156" i="55"/>
  <c r="B156" i="55"/>
  <c r="C156" i="55"/>
  <c r="A157" i="55"/>
  <c r="B157" i="55"/>
  <c r="C157" i="55"/>
  <c r="A158" i="55"/>
  <c r="B158" i="55"/>
  <c r="C158" i="55"/>
  <c r="A159" i="55"/>
  <c r="B159" i="55"/>
  <c r="C159" i="55"/>
  <c r="A160" i="55"/>
  <c r="B160" i="55"/>
  <c r="C160" i="55"/>
  <c r="A161" i="55"/>
  <c r="B161" i="55"/>
  <c r="C161" i="55"/>
  <c r="A162" i="55"/>
  <c r="B162" i="55"/>
  <c r="C162" i="55"/>
  <c r="A163" i="55"/>
  <c r="B163" i="55"/>
  <c r="C163" i="55"/>
  <c r="A164" i="55"/>
  <c r="B164" i="55"/>
  <c r="C164" i="55"/>
  <c r="A165" i="55"/>
  <c r="B165" i="55"/>
  <c r="C165" i="55"/>
  <c r="A166" i="55"/>
  <c r="B166" i="55"/>
  <c r="C166" i="55"/>
  <c r="A167" i="55"/>
  <c r="B167" i="55"/>
  <c r="C167" i="55"/>
  <c r="A168" i="55"/>
  <c r="B168" i="55"/>
  <c r="C168" i="55"/>
  <c r="A169" i="55"/>
  <c r="B169" i="55"/>
  <c r="C169" i="55"/>
  <c r="A170" i="55"/>
  <c r="B170" i="55"/>
  <c r="C170" i="55"/>
  <c r="A171" i="55"/>
  <c r="B171" i="55"/>
  <c r="C171" i="55"/>
  <c r="A172" i="55"/>
  <c r="B172" i="55"/>
  <c r="C172" i="55"/>
  <c r="A173" i="55"/>
  <c r="B173" i="55"/>
  <c r="C173" i="55"/>
  <c r="A174" i="55"/>
  <c r="B174" i="55"/>
  <c r="C174" i="55"/>
  <c r="A175" i="55"/>
  <c r="B175" i="55"/>
  <c r="C175" i="55"/>
  <c r="A176" i="55"/>
  <c r="B176" i="55"/>
  <c r="C176" i="55"/>
  <c r="A177" i="55"/>
  <c r="B177" i="55"/>
  <c r="C177" i="55"/>
  <c r="A178" i="55"/>
  <c r="B178" i="55"/>
  <c r="C178" i="55"/>
  <c r="A179" i="55"/>
  <c r="B179" i="55"/>
  <c r="C179" i="55"/>
  <c r="A180" i="55"/>
  <c r="B180" i="55"/>
  <c r="C180" i="55"/>
  <c r="A156" i="50"/>
  <c r="B156" i="50"/>
  <c r="C156" i="50"/>
  <c r="D156" i="50"/>
  <c r="E156" i="50"/>
  <c r="A157" i="50"/>
  <c r="B157" i="50"/>
  <c r="C157" i="50"/>
  <c r="D157" i="50"/>
  <c r="E157" i="50"/>
  <c r="A158" i="50"/>
  <c r="B158" i="50"/>
  <c r="C158" i="50"/>
  <c r="D158" i="50"/>
  <c r="E158" i="50"/>
  <c r="A159" i="50"/>
  <c r="B159" i="50"/>
  <c r="C159" i="50"/>
  <c r="D159" i="50"/>
  <c r="E159" i="50"/>
  <c r="A160" i="50"/>
  <c r="B160" i="50"/>
  <c r="C160" i="50"/>
  <c r="D160" i="50"/>
  <c r="E160" i="50"/>
  <c r="A161" i="50"/>
  <c r="B161" i="50"/>
  <c r="C161" i="50"/>
  <c r="D161" i="50"/>
  <c r="E161" i="50"/>
  <c r="A162" i="50"/>
  <c r="B162" i="50"/>
  <c r="C162" i="50"/>
  <c r="D162" i="50"/>
  <c r="E162" i="50"/>
  <c r="A163" i="50"/>
  <c r="B163" i="50"/>
  <c r="C163" i="50"/>
  <c r="D163" i="50"/>
  <c r="E163" i="50"/>
  <c r="A164" i="50"/>
  <c r="B164" i="50"/>
  <c r="C164" i="50"/>
  <c r="D164" i="50"/>
  <c r="E164" i="50"/>
  <c r="A165" i="50"/>
  <c r="B165" i="50"/>
  <c r="C165" i="50"/>
  <c r="D165" i="50"/>
  <c r="E165" i="50"/>
  <c r="A166" i="50"/>
  <c r="B166" i="50"/>
  <c r="C166" i="50"/>
  <c r="D166" i="50"/>
  <c r="E166" i="50"/>
  <c r="A167" i="50"/>
  <c r="B167" i="50"/>
  <c r="C167" i="50"/>
  <c r="D167" i="50"/>
  <c r="E167" i="50"/>
  <c r="A168" i="50"/>
  <c r="B168" i="50"/>
  <c r="C168" i="50"/>
  <c r="D168" i="50"/>
  <c r="E168" i="50"/>
  <c r="A169" i="50"/>
  <c r="B169" i="50"/>
  <c r="C169" i="50"/>
  <c r="D169" i="50"/>
  <c r="E169" i="50"/>
  <c r="A170" i="50"/>
  <c r="B170" i="50"/>
  <c r="C170" i="50"/>
  <c r="D170" i="50"/>
  <c r="E170" i="50"/>
  <c r="A171" i="50"/>
  <c r="B171" i="50"/>
  <c r="C171" i="50"/>
  <c r="D171" i="50"/>
  <c r="E171" i="50"/>
  <c r="A172" i="50"/>
  <c r="B172" i="50"/>
  <c r="C172" i="50"/>
  <c r="D172" i="50"/>
  <c r="E172" i="50"/>
  <c r="A173" i="50"/>
  <c r="B173" i="50"/>
  <c r="C173" i="50"/>
  <c r="D173" i="50"/>
  <c r="E173" i="50"/>
  <c r="A174" i="50"/>
  <c r="B174" i="50"/>
  <c r="C174" i="50"/>
  <c r="D174" i="50"/>
  <c r="E174" i="50"/>
  <c r="A175" i="50"/>
  <c r="B175" i="50"/>
  <c r="C175" i="50"/>
  <c r="D175" i="50"/>
  <c r="E175" i="50"/>
  <c r="A176" i="50"/>
  <c r="B176" i="50"/>
  <c r="C176" i="50"/>
  <c r="D176" i="50"/>
  <c r="E176" i="50"/>
  <c r="A177" i="50"/>
  <c r="B177" i="50"/>
  <c r="C177" i="50"/>
  <c r="D177" i="50"/>
  <c r="E177" i="50"/>
  <c r="A178" i="50"/>
  <c r="B178" i="50"/>
  <c r="C178" i="50"/>
  <c r="D178" i="50"/>
  <c r="E178" i="50"/>
  <c r="A179" i="50"/>
  <c r="B179" i="50"/>
  <c r="C179" i="50"/>
  <c r="D179" i="50"/>
  <c r="E179" i="50"/>
  <c r="A180" i="50"/>
  <c r="B180" i="50"/>
  <c r="C180" i="50"/>
  <c r="D180" i="50"/>
  <c r="E180" i="50"/>
  <c r="C3" i="52" a="1"/>
  <c r="C3" i="52" s="1"/>
  <c r="B3" i="52" a="1"/>
  <c r="B3" i="52" s="1"/>
  <c r="A3" i="52" a="1"/>
  <c r="A3" i="52" s="1"/>
  <c r="A121" i="50"/>
  <c r="B121" i="50"/>
  <c r="E121" i="50"/>
  <c r="A122" i="50"/>
  <c r="B122" i="50"/>
  <c r="E122" i="50"/>
  <c r="A123" i="50"/>
  <c r="B123" i="50"/>
  <c r="E123" i="50"/>
  <c r="A124" i="50"/>
  <c r="B124" i="50"/>
  <c r="E124" i="50"/>
  <c r="A125" i="50"/>
  <c r="B125" i="50"/>
  <c r="E125" i="50"/>
  <c r="A126" i="50"/>
  <c r="B126" i="50"/>
  <c r="E126" i="50"/>
  <c r="A127" i="50"/>
  <c r="B127" i="50"/>
  <c r="E127" i="50"/>
  <c r="A128" i="50"/>
  <c r="B128" i="50"/>
  <c r="E128" i="50"/>
  <c r="A129" i="50"/>
  <c r="B129" i="50"/>
  <c r="E129" i="50"/>
  <c r="A130" i="50"/>
  <c r="B130" i="50"/>
  <c r="E130" i="50"/>
  <c r="A131" i="50"/>
  <c r="B131" i="50"/>
  <c r="E131" i="50"/>
  <c r="A132" i="50"/>
  <c r="B132" i="50"/>
  <c r="E132" i="50"/>
  <c r="A133" i="50"/>
  <c r="B133" i="50"/>
  <c r="E133" i="50"/>
  <c r="A134" i="50"/>
  <c r="B134" i="50"/>
  <c r="E134" i="50"/>
  <c r="A135" i="50"/>
  <c r="B135" i="50"/>
  <c r="E135" i="50"/>
  <c r="A136" i="50"/>
  <c r="B136" i="50"/>
  <c r="E136" i="50"/>
  <c r="A137" i="50"/>
  <c r="B137" i="50"/>
  <c r="E137" i="50"/>
  <c r="A138" i="50"/>
  <c r="B138" i="50"/>
  <c r="E138" i="50"/>
  <c r="A139" i="50"/>
  <c r="B139" i="50"/>
  <c r="E139" i="50"/>
  <c r="A140" i="50"/>
  <c r="B140" i="50"/>
  <c r="E140" i="50"/>
  <c r="A141" i="50"/>
  <c r="B141" i="50"/>
  <c r="E141" i="50"/>
  <c r="A142" i="50"/>
  <c r="B142" i="50"/>
  <c r="E142" i="50"/>
  <c r="A143" i="50"/>
  <c r="B143" i="50"/>
  <c r="E143" i="50"/>
  <c r="A144" i="50"/>
  <c r="B144" i="50"/>
  <c r="E144" i="50"/>
  <c r="A145" i="50"/>
  <c r="B145" i="50"/>
  <c r="E145" i="50"/>
  <c r="A146" i="50"/>
  <c r="B146" i="50"/>
  <c r="E146" i="50"/>
  <c r="A147" i="50"/>
  <c r="B147" i="50"/>
  <c r="E147" i="50"/>
  <c r="A148" i="50"/>
  <c r="B148" i="50"/>
  <c r="E148" i="50"/>
  <c r="A149" i="50"/>
  <c r="B149" i="50"/>
  <c r="E149" i="50"/>
  <c r="A150" i="50"/>
  <c r="B150" i="50"/>
  <c r="E150" i="50"/>
  <c r="A151" i="50"/>
  <c r="B151" i="50"/>
  <c r="E151" i="50"/>
  <c r="A152" i="50"/>
  <c r="B152" i="50"/>
  <c r="E152" i="50"/>
  <c r="A153" i="50"/>
  <c r="B153" i="50"/>
  <c r="E153" i="50"/>
  <c r="A154" i="50"/>
  <c r="B154" i="50"/>
  <c r="E154" i="50"/>
  <c r="A155" i="50"/>
  <c r="B155" i="50"/>
  <c r="E155" i="50"/>
  <c r="C70" i="51"/>
  <c r="C71" i="51"/>
  <c r="C72" i="51"/>
  <c r="C73" i="51"/>
  <c r="C74" i="51"/>
  <c r="C75" i="51"/>
  <c r="C76" i="51"/>
  <c r="C77" i="51"/>
  <c r="C78" i="51"/>
  <c r="C79" i="51"/>
  <c r="C80" i="51"/>
  <c r="C81" i="51"/>
  <c r="C82" i="51"/>
  <c r="C83" i="51"/>
  <c r="C84" i="51"/>
  <c r="C85" i="51"/>
  <c r="C86" i="51"/>
  <c r="C87" i="51"/>
  <c r="C88" i="51"/>
  <c r="C89" i="51"/>
  <c r="C90" i="51"/>
  <c r="C91" i="51"/>
  <c r="C92" i="51"/>
  <c r="C93" i="51"/>
  <c r="C94" i="51"/>
  <c r="C95" i="51"/>
  <c r="C96" i="51"/>
  <c r="C97" i="51"/>
  <c r="C98" i="51"/>
  <c r="C99" i="51"/>
  <c r="C100" i="51"/>
  <c r="C101" i="51"/>
  <c r="C102" i="51"/>
  <c r="C103" i="51"/>
  <c r="C104" i="51"/>
  <c r="C105" i="51"/>
  <c r="C106" i="51"/>
  <c r="C107" i="51"/>
  <c r="C108" i="51"/>
  <c r="C109" i="51"/>
  <c r="C110" i="51"/>
  <c r="C111" i="51"/>
  <c r="C112" i="51"/>
  <c r="C113" i="51"/>
  <c r="C114" i="51"/>
  <c r="C115" i="51"/>
  <c r="C116" i="51"/>
  <c r="C117" i="51"/>
  <c r="C118" i="51"/>
  <c r="C119" i="51"/>
  <c r="C120" i="51"/>
  <c r="C121" i="51"/>
  <c r="C122" i="51"/>
  <c r="C123" i="51"/>
  <c r="C124" i="51"/>
  <c r="C125" i="51"/>
  <c r="C126" i="51"/>
  <c r="C127" i="51"/>
  <c r="C128" i="51"/>
  <c r="C129" i="51"/>
  <c r="C130" i="51"/>
  <c r="C131" i="51"/>
  <c r="C132" i="51"/>
  <c r="C133" i="51"/>
  <c r="C134" i="51"/>
  <c r="C135" i="51"/>
  <c r="C136" i="51"/>
  <c r="C137" i="51"/>
  <c r="C138" i="51"/>
  <c r="C139" i="51"/>
  <c r="C140" i="51"/>
  <c r="C141" i="51"/>
  <c r="C142" i="51"/>
  <c r="C143" i="51"/>
  <c r="C144" i="51"/>
  <c r="C145" i="51"/>
  <c r="C146" i="51"/>
  <c r="C147" i="51"/>
  <c r="C148" i="51"/>
  <c r="C149" i="51"/>
  <c r="C150" i="51"/>
  <c r="C151" i="51"/>
  <c r="C152" i="51"/>
  <c r="C153" i="51"/>
  <c r="C154" i="51"/>
  <c r="C155" i="51"/>
  <c r="C156" i="51"/>
  <c r="C157" i="51"/>
  <c r="C158" i="51"/>
  <c r="C159" i="51"/>
  <c r="C160" i="51"/>
  <c r="C161" i="51"/>
  <c r="C162" i="51"/>
  <c r="C163" i="51"/>
  <c r="C164" i="51"/>
  <c r="C165" i="51"/>
  <c r="C166" i="51"/>
  <c r="C167" i="51"/>
  <c r="C168" i="51"/>
  <c r="C169" i="51"/>
  <c r="C170" i="51"/>
  <c r="C171" i="51"/>
  <c r="C172" i="51"/>
  <c r="C173" i="51"/>
  <c r="C174" i="51"/>
  <c r="C175" i="51"/>
  <c r="C176" i="51"/>
  <c r="C177" i="51"/>
  <c r="C178" i="51"/>
  <c r="C179" i="51"/>
  <c r="C180" i="51"/>
  <c r="C181" i="51"/>
  <c r="C182" i="51"/>
  <c r="C183" i="51"/>
  <c r="C184" i="51"/>
  <c r="C185" i="51"/>
  <c r="C186" i="51"/>
  <c r="C187" i="51"/>
  <c r="C188" i="51"/>
  <c r="C189" i="51"/>
  <c r="C190" i="51"/>
  <c r="C191" i="51"/>
  <c r="C192" i="51"/>
  <c r="C193" i="51"/>
  <c r="C194" i="51"/>
  <c r="C195" i="51"/>
  <c r="C196" i="51"/>
  <c r="C197" i="51"/>
  <c r="C198" i="51"/>
  <c r="C199" i="51"/>
  <c r="C200" i="51"/>
  <c r="C201" i="51"/>
  <c r="C202" i="51"/>
  <c r="C203" i="51"/>
  <c r="C204" i="51"/>
  <c r="C205" i="51"/>
  <c r="C206" i="51"/>
  <c r="C207" i="51"/>
  <c r="C208" i="51"/>
  <c r="C209" i="51"/>
  <c r="C11" i="51"/>
  <c r="C12" i="51"/>
  <c r="C13" i="51"/>
  <c r="C14" i="51"/>
  <c r="C15" i="51"/>
  <c r="C16" i="51"/>
  <c r="C17" i="51"/>
  <c r="C18" i="51"/>
  <c r="C19" i="51"/>
  <c r="C20" i="51"/>
  <c r="C21" i="51"/>
  <c r="C22" i="51"/>
  <c r="C23" i="51"/>
  <c r="C24" i="51"/>
  <c r="C25" i="51"/>
  <c r="C26" i="51"/>
  <c r="C27" i="51"/>
  <c r="C28" i="51"/>
  <c r="C29" i="51"/>
  <c r="C30" i="51"/>
  <c r="C31" i="51"/>
  <c r="C32" i="51"/>
  <c r="C33" i="51"/>
  <c r="C34" i="51"/>
  <c r="C35" i="51"/>
  <c r="C36" i="51"/>
  <c r="C37" i="51"/>
  <c r="C38" i="51"/>
  <c r="C39" i="51"/>
  <c r="C40" i="51"/>
  <c r="C41" i="51"/>
  <c r="C42" i="51"/>
  <c r="C43" i="51"/>
  <c r="C44" i="51"/>
  <c r="C45" i="51"/>
  <c r="C46" i="51"/>
  <c r="C47" i="51"/>
  <c r="C48" i="51"/>
  <c r="C49" i="51"/>
  <c r="C50" i="51"/>
  <c r="C51" i="51"/>
  <c r="C52" i="51"/>
  <c r="C53" i="51"/>
  <c r="C54" i="51"/>
  <c r="C55" i="51"/>
  <c r="C56" i="51"/>
  <c r="C57" i="51"/>
  <c r="C58" i="51"/>
  <c r="C59" i="51"/>
  <c r="C60" i="51"/>
  <c r="C61" i="51"/>
  <c r="C62" i="51"/>
  <c r="C63" i="51"/>
  <c r="C64" i="51"/>
  <c r="C65" i="51"/>
  <c r="C66" i="51"/>
  <c r="C67" i="51"/>
  <c r="C68" i="51"/>
  <c r="C69" i="51"/>
  <c r="C10" i="51"/>
  <c r="B11" i="51"/>
  <c r="B12" i="51"/>
  <c r="B13" i="51"/>
  <c r="B14" i="51"/>
  <c r="B15" i="51"/>
  <c r="B16" i="51"/>
  <c r="B17" i="51"/>
  <c r="B18" i="51"/>
  <c r="B19" i="51"/>
  <c r="B20" i="51"/>
  <c r="B21" i="51"/>
  <c r="B22" i="51"/>
  <c r="B23" i="51"/>
  <c r="B24" i="51"/>
  <c r="B25" i="51"/>
  <c r="B26" i="51"/>
  <c r="B27" i="51"/>
  <c r="B28" i="51"/>
  <c r="B29" i="51"/>
  <c r="B30" i="51"/>
  <c r="B31" i="51"/>
  <c r="B32" i="51"/>
  <c r="B33" i="51"/>
  <c r="B34" i="51"/>
  <c r="B35" i="51"/>
  <c r="B36" i="51"/>
  <c r="B37" i="51"/>
  <c r="B38" i="51"/>
  <c r="B39" i="51"/>
  <c r="B40" i="51"/>
  <c r="B41" i="51"/>
  <c r="B42" i="51"/>
  <c r="B43" i="51"/>
  <c r="B44" i="51"/>
  <c r="B45" i="51"/>
  <c r="B46" i="51"/>
  <c r="B47" i="51"/>
  <c r="B48" i="51"/>
  <c r="B49" i="51"/>
  <c r="B50" i="51"/>
  <c r="B51" i="51"/>
  <c r="B52" i="51"/>
  <c r="B53" i="51"/>
  <c r="B54" i="51"/>
  <c r="B55" i="51"/>
  <c r="B56" i="51"/>
  <c r="B57" i="51"/>
  <c r="B58" i="51"/>
  <c r="B59" i="51"/>
  <c r="B60" i="51"/>
  <c r="B61" i="51"/>
  <c r="B62" i="51"/>
  <c r="B63" i="51"/>
  <c r="B64" i="51"/>
  <c r="B65" i="51"/>
  <c r="B66" i="51"/>
  <c r="B67" i="51"/>
  <c r="B68" i="51"/>
  <c r="B69" i="51"/>
  <c r="B70" i="51"/>
  <c r="B71" i="51"/>
  <c r="B72" i="51"/>
  <c r="B73" i="51"/>
  <c r="B74" i="51"/>
  <c r="B75" i="51"/>
  <c r="B76" i="51"/>
  <c r="B77" i="51"/>
  <c r="B78" i="51"/>
  <c r="B79" i="51"/>
  <c r="B80" i="51"/>
  <c r="B81" i="51"/>
  <c r="B82" i="51"/>
  <c r="B83" i="51"/>
  <c r="B84" i="51"/>
  <c r="B85" i="51"/>
  <c r="B86" i="51"/>
  <c r="B87" i="51"/>
  <c r="B88" i="51"/>
  <c r="B89" i="51"/>
  <c r="B90" i="51"/>
  <c r="B91" i="51"/>
  <c r="B92" i="51"/>
  <c r="B93" i="51"/>
  <c r="B94" i="51"/>
  <c r="B95" i="51"/>
  <c r="B96" i="51"/>
  <c r="B97" i="51"/>
  <c r="B98" i="51"/>
  <c r="B99" i="51"/>
  <c r="B100" i="51"/>
  <c r="B101" i="51"/>
  <c r="B102" i="51"/>
  <c r="B103" i="51"/>
  <c r="B104" i="51"/>
  <c r="B105" i="51"/>
  <c r="B106" i="51"/>
  <c r="B107" i="51"/>
  <c r="B108" i="51"/>
  <c r="B109" i="51"/>
  <c r="B110" i="51"/>
  <c r="B111" i="51"/>
  <c r="B112" i="51"/>
  <c r="B113" i="51"/>
  <c r="B114" i="51"/>
  <c r="B115" i="51"/>
  <c r="B116" i="51"/>
  <c r="B117" i="51"/>
  <c r="B118" i="51"/>
  <c r="B119" i="51"/>
  <c r="B120" i="51"/>
  <c r="B121" i="51"/>
  <c r="B122" i="51"/>
  <c r="B123" i="51"/>
  <c r="B124" i="51"/>
  <c r="B125" i="51"/>
  <c r="B126" i="51"/>
  <c r="B127" i="51"/>
  <c r="B128" i="51"/>
  <c r="B129" i="51"/>
  <c r="B130" i="51"/>
  <c r="B131" i="51"/>
  <c r="B132" i="51"/>
  <c r="B133" i="51"/>
  <c r="B134" i="51"/>
  <c r="B135" i="51"/>
  <c r="B136" i="51"/>
  <c r="B137" i="51"/>
  <c r="B138" i="51"/>
  <c r="B139" i="51"/>
  <c r="B140" i="51"/>
  <c r="B141" i="51"/>
  <c r="B142" i="51"/>
  <c r="B143" i="51"/>
  <c r="B144" i="51"/>
  <c r="B145" i="51"/>
  <c r="B146" i="51"/>
  <c r="B147" i="51"/>
  <c r="B148" i="51"/>
  <c r="B149" i="51"/>
  <c r="B150" i="51"/>
  <c r="B151" i="51"/>
  <c r="B152" i="51"/>
  <c r="B153" i="51"/>
  <c r="B154" i="51"/>
  <c r="B155" i="51"/>
  <c r="B156" i="51"/>
  <c r="B157" i="51"/>
  <c r="B158" i="51"/>
  <c r="B159" i="51"/>
  <c r="B160" i="51"/>
  <c r="B161" i="51"/>
  <c r="B162" i="51"/>
  <c r="B163" i="51"/>
  <c r="B164" i="51"/>
  <c r="B165" i="51"/>
  <c r="B166" i="51"/>
  <c r="B167" i="51"/>
  <c r="B168" i="51"/>
  <c r="B169" i="51"/>
  <c r="B170" i="51"/>
  <c r="B171" i="51"/>
  <c r="B172" i="51"/>
  <c r="B173" i="51"/>
  <c r="B174" i="51"/>
  <c r="B175" i="51"/>
  <c r="B176" i="51"/>
  <c r="B177" i="51"/>
  <c r="B178" i="51"/>
  <c r="B179" i="51"/>
  <c r="B180" i="51"/>
  <c r="B181" i="51"/>
  <c r="B182" i="51"/>
  <c r="B183" i="51"/>
  <c r="B184" i="51"/>
  <c r="B185" i="51"/>
  <c r="B186" i="51"/>
  <c r="B187" i="51"/>
  <c r="B188" i="51"/>
  <c r="B189" i="51"/>
  <c r="B190" i="51"/>
  <c r="B191" i="51"/>
  <c r="B192" i="51"/>
  <c r="B193" i="51"/>
  <c r="B194" i="51"/>
  <c r="B195" i="51"/>
  <c r="B196" i="51"/>
  <c r="B197" i="51"/>
  <c r="B198" i="51"/>
  <c r="B199" i="51"/>
  <c r="B200" i="51"/>
  <c r="B201" i="51"/>
  <c r="B202" i="51"/>
  <c r="B203" i="51"/>
  <c r="B204" i="51"/>
  <c r="B205" i="51"/>
  <c r="B206" i="51"/>
  <c r="B207" i="51"/>
  <c r="B208" i="51"/>
  <c r="B209" i="51"/>
  <c r="B10" i="51"/>
  <c r="C2" i="52" a="1"/>
  <c r="C2" i="52" s="1"/>
  <c r="A2" i="34" a="1"/>
  <c r="A2" i="34" s="1"/>
  <c r="D140" i="50" l="1"/>
  <c r="D146" i="50"/>
  <c r="C140" i="50"/>
  <c r="C134" i="50"/>
  <c r="D126" i="50"/>
  <c r="C123" i="50"/>
  <c r="D152" i="50"/>
  <c r="D149" i="50"/>
  <c r="C146" i="50"/>
  <c r="D138" i="50"/>
  <c r="D135" i="50"/>
  <c r="D132" i="50"/>
  <c r="D129" i="50"/>
  <c r="C126" i="50"/>
  <c r="D121" i="50"/>
  <c r="C148" i="50"/>
  <c r="D123" i="50"/>
  <c r="D155" i="50"/>
  <c r="C149" i="50"/>
  <c r="D141" i="50"/>
  <c r="C135" i="50"/>
  <c r="C132" i="50"/>
  <c r="C129" i="50"/>
  <c r="D124" i="50"/>
  <c r="C121" i="50"/>
  <c r="D154" i="50"/>
  <c r="C131" i="50"/>
  <c r="C154" i="50"/>
  <c r="D144" i="50"/>
  <c r="C155" i="50"/>
  <c r="D147" i="50"/>
  <c r="C144" i="50"/>
  <c r="C141" i="50"/>
  <c r="D130" i="50"/>
  <c r="D127" i="50"/>
  <c r="C124" i="50"/>
  <c r="D143" i="50"/>
  <c r="D134" i="50"/>
  <c r="C128" i="50"/>
  <c r="C143" i="50"/>
  <c r="C152" i="50"/>
  <c r="C138" i="50"/>
  <c r="D153" i="50"/>
  <c r="D150" i="50"/>
  <c r="C147" i="50"/>
  <c r="D139" i="50"/>
  <c r="D136" i="50"/>
  <c r="D133" i="50"/>
  <c r="C130" i="50"/>
  <c r="C127" i="50"/>
  <c r="D122" i="50"/>
  <c r="C151" i="50"/>
  <c r="C153" i="50"/>
  <c r="C150" i="50"/>
  <c r="D145" i="50"/>
  <c r="D142" i="50"/>
  <c r="C139" i="50"/>
  <c r="C136" i="50"/>
  <c r="C133" i="50"/>
  <c r="D125" i="50"/>
  <c r="C122" i="50"/>
  <c r="C137" i="50"/>
  <c r="D151" i="50"/>
  <c r="D148" i="50"/>
  <c r="C145" i="50"/>
  <c r="C142" i="50"/>
  <c r="D137" i="50"/>
  <c r="D131" i="50"/>
  <c r="D128" i="50"/>
  <c r="C125" i="50"/>
  <c r="I64" i="55"/>
  <c r="H64" i="55"/>
  <c r="G64" i="55"/>
  <c r="F64" i="55"/>
  <c r="E64" i="55"/>
  <c r="D64" i="55"/>
  <c r="C64" i="55"/>
  <c r="T31" i="55"/>
  <c r="P31" i="55"/>
  <c r="A22" i="55" l="1"/>
  <c r="A26" i="55"/>
  <c r="A28" i="55"/>
  <c r="B22" i="55"/>
  <c r="B24" i="55"/>
  <c r="B26" i="55"/>
  <c r="B28" i="55"/>
  <c r="A25" i="55"/>
  <c r="A27" i="55"/>
  <c r="B23" i="55"/>
  <c r="B27" i="55"/>
  <c r="A23" i="55"/>
  <c r="B25" i="55"/>
  <c r="A24" i="55"/>
  <c r="B20" i="55"/>
  <c r="B21" i="55"/>
  <c r="B19" i="55"/>
  <c r="A20" i="55"/>
  <c r="A21" i="55"/>
  <c r="A19" i="55"/>
  <c r="E82" i="50"/>
  <c r="E83" i="50"/>
  <c r="E84" i="50"/>
  <c r="E85" i="50"/>
  <c r="E86" i="50"/>
  <c r="E87" i="50"/>
  <c r="E88" i="50"/>
  <c r="E89" i="50"/>
  <c r="E90" i="50"/>
  <c r="E91" i="50"/>
  <c r="E92" i="50"/>
  <c r="E93" i="50"/>
  <c r="E94" i="50"/>
  <c r="E95" i="50"/>
  <c r="E96" i="50"/>
  <c r="E97" i="50"/>
  <c r="E98" i="50"/>
  <c r="E99" i="50"/>
  <c r="E100" i="50"/>
  <c r="E101" i="50"/>
  <c r="E102" i="50"/>
  <c r="E103" i="50"/>
  <c r="E104" i="50"/>
  <c r="E105" i="50"/>
  <c r="E106" i="50"/>
  <c r="E107" i="50"/>
  <c r="E108" i="50"/>
  <c r="E109" i="50"/>
  <c r="E110" i="50"/>
  <c r="E111" i="50"/>
  <c r="E112" i="50"/>
  <c r="E113" i="50"/>
  <c r="E114" i="50"/>
  <c r="E115" i="50"/>
  <c r="E116" i="50"/>
  <c r="E117" i="50"/>
  <c r="E118" i="50"/>
  <c r="E119" i="50"/>
  <c r="E120" i="50"/>
  <c r="E81" i="50"/>
  <c r="D102" i="50"/>
  <c r="C96" i="50"/>
  <c r="C114" i="50"/>
  <c r="C85" i="55"/>
  <c r="C83" i="50"/>
  <c r="C119" i="55"/>
  <c r="C104" i="50"/>
  <c r="D100" i="50"/>
  <c r="D97" i="50"/>
  <c r="C81" i="50"/>
  <c r="C116" i="50"/>
  <c r="D98" i="50"/>
  <c r="C82" i="55"/>
  <c r="C100" i="55"/>
  <c r="C85" i="50"/>
  <c r="C93" i="55"/>
  <c r="D118" i="50"/>
  <c r="C102" i="55"/>
  <c r="C87" i="50"/>
  <c r="C83" i="55"/>
  <c r="D88" i="50"/>
  <c r="C112" i="50"/>
  <c r="C100" i="50"/>
  <c r="D105" i="50"/>
  <c r="C90" i="55"/>
  <c r="C89" i="55"/>
  <c r="D106" i="50"/>
  <c r="D91" i="50"/>
  <c r="C84" i="55"/>
  <c r="D83" i="50"/>
  <c r="C113" i="50"/>
  <c r="D117" i="50"/>
  <c r="C108" i="55"/>
  <c r="C110" i="55"/>
  <c r="C95" i="50"/>
  <c r="D108" i="50"/>
  <c r="D96" i="50"/>
  <c r="C120" i="50"/>
  <c r="C88" i="55"/>
  <c r="D113" i="50"/>
  <c r="C114" i="55"/>
  <c r="C97" i="55"/>
  <c r="D114" i="50"/>
  <c r="D115" i="50"/>
  <c r="D109" i="50"/>
  <c r="C111" i="55"/>
  <c r="C84" i="50"/>
  <c r="C94" i="55"/>
  <c r="C93" i="50"/>
  <c r="C109" i="55"/>
  <c r="D104" i="50"/>
  <c r="C107" i="50"/>
  <c r="C86" i="55"/>
  <c r="D89" i="50"/>
  <c r="C92" i="55"/>
  <c r="D119" i="50"/>
  <c r="C86" i="50"/>
  <c r="C101" i="50"/>
  <c r="C118" i="55"/>
  <c r="C108" i="50"/>
  <c r="C96" i="55"/>
  <c r="D99" i="50"/>
  <c r="C82" i="50"/>
  <c r="D85" i="50"/>
  <c r="C109" i="50"/>
  <c r="C117" i="55"/>
  <c r="C102" i="50"/>
  <c r="D87" i="50"/>
  <c r="C111" i="50"/>
  <c r="C87" i="55"/>
  <c r="D112" i="50"/>
  <c r="D107" i="50"/>
  <c r="C104" i="55"/>
  <c r="C89" i="50"/>
  <c r="C99" i="50"/>
  <c r="C113" i="55"/>
  <c r="C90" i="50"/>
  <c r="C99" i="55"/>
  <c r="D111" i="50"/>
  <c r="D90" i="50"/>
  <c r="D110" i="50"/>
  <c r="C101" i="55"/>
  <c r="C116" i="55"/>
  <c r="C94" i="50"/>
  <c r="C103" i="50"/>
  <c r="C98" i="55"/>
  <c r="D81" i="50"/>
  <c r="C105" i="55"/>
  <c r="D93" i="50"/>
  <c r="C117" i="50"/>
  <c r="D86" i="50"/>
  <c r="C110" i="50"/>
  <c r="D95" i="50"/>
  <c r="C119" i="50"/>
  <c r="C95" i="55"/>
  <c r="D120" i="50"/>
  <c r="C91" i="50"/>
  <c r="C112" i="55"/>
  <c r="C97" i="50"/>
  <c r="C91" i="55"/>
  <c r="C81" i="55"/>
  <c r="C98" i="50"/>
  <c r="D84" i="50"/>
  <c r="C92" i="50"/>
  <c r="C107" i="55"/>
  <c r="D101" i="50"/>
  <c r="C115" i="55"/>
  <c r="D94" i="50"/>
  <c r="C118" i="50"/>
  <c r="D103" i="50"/>
  <c r="C106" i="55"/>
  <c r="C103" i="55"/>
  <c r="C88" i="50"/>
  <c r="C115" i="50"/>
  <c r="C120" i="55"/>
  <c r="C105" i="50"/>
  <c r="D92" i="50"/>
  <c r="D82" i="50"/>
  <c r="C106" i="50"/>
  <c r="D116" i="50"/>
  <c r="A20" i="50"/>
  <c r="C26" i="50"/>
  <c r="A23" i="50"/>
  <c r="A25" i="50"/>
  <c r="B22" i="50"/>
  <c r="D28" i="50"/>
  <c r="E61" i="50" s="1"/>
  <c r="B25" i="50"/>
  <c r="C27" i="50"/>
  <c r="D19" i="50"/>
  <c r="A19" i="50"/>
  <c r="D22" i="50"/>
  <c r="D24" i="50"/>
  <c r="A28" i="50"/>
  <c r="C61" i="50" s="1"/>
  <c r="D27" i="50"/>
  <c r="A22" i="50"/>
  <c r="D23" i="50"/>
  <c r="C21" i="50"/>
  <c r="C20" i="50"/>
  <c r="C22" i="50"/>
  <c r="A27" i="50"/>
  <c r="C25" i="50"/>
  <c r="B20" i="50"/>
  <c r="D25" i="50"/>
  <c r="B26" i="50"/>
  <c r="C23" i="50"/>
  <c r="C19" i="50"/>
  <c r="B21" i="50"/>
  <c r="D26" i="50"/>
  <c r="B24" i="50"/>
  <c r="B28" i="50"/>
  <c r="D61" i="50" s="1"/>
  <c r="D21" i="50"/>
  <c r="B27" i="50"/>
  <c r="B19" i="50"/>
  <c r="C24" i="50"/>
  <c r="A21" i="50"/>
  <c r="C28" i="50"/>
  <c r="B61" i="50" s="1"/>
  <c r="A24" i="50"/>
  <c r="E24" i="50" s="1"/>
  <c r="A26" i="50"/>
  <c r="B23" i="50"/>
  <c r="D20" i="50"/>
  <c r="I64" i="50"/>
  <c r="H64" i="50"/>
  <c r="G64" i="50"/>
  <c r="F64" i="50"/>
  <c r="E64" i="50"/>
  <c r="D64" i="50"/>
  <c r="C64" i="50"/>
  <c r="F22" i="50" l="1"/>
  <c r="G22" i="50" s="1"/>
  <c r="E27" i="50"/>
  <c r="R25" i="55"/>
  <c r="S25" i="55"/>
  <c r="D25" i="55"/>
  <c r="C28" i="55"/>
  <c r="AP28" i="55" s="1"/>
  <c r="AG28" i="55"/>
  <c r="Q28" i="55"/>
  <c r="AA28" i="55" s="1"/>
  <c r="U28" i="55"/>
  <c r="Q25" i="55"/>
  <c r="AA25" i="55" s="1"/>
  <c r="U25" i="55"/>
  <c r="C25" i="55"/>
  <c r="AP25" i="55" s="1"/>
  <c r="AG25" i="55"/>
  <c r="C24" i="55"/>
  <c r="AP24" i="55" s="1"/>
  <c r="Q24" i="55"/>
  <c r="AA24" i="55" s="1"/>
  <c r="AG24" i="55"/>
  <c r="U24" i="55"/>
  <c r="C26" i="55"/>
  <c r="AP26" i="55" s="1"/>
  <c r="Q26" i="55"/>
  <c r="AA26" i="55" s="1"/>
  <c r="AG26" i="55"/>
  <c r="U26" i="55"/>
  <c r="R23" i="55"/>
  <c r="S23" i="55"/>
  <c r="D23" i="55"/>
  <c r="C22" i="55"/>
  <c r="AP22" i="55" s="1"/>
  <c r="Q22" i="55"/>
  <c r="AA22" i="55" s="1"/>
  <c r="AG22" i="55"/>
  <c r="U22" i="55"/>
  <c r="D24" i="55"/>
  <c r="R24" i="55"/>
  <c r="S24" i="55"/>
  <c r="U27" i="55"/>
  <c r="C27" i="55"/>
  <c r="AP27" i="55" s="1"/>
  <c r="AG27" i="55"/>
  <c r="Q27" i="55"/>
  <c r="AA27" i="55" s="1"/>
  <c r="D28" i="55"/>
  <c r="R28" i="55"/>
  <c r="S28" i="55"/>
  <c r="U23" i="55"/>
  <c r="C23" i="55"/>
  <c r="AP23" i="55" s="1"/>
  <c r="AG23" i="55"/>
  <c r="Q23" i="55"/>
  <c r="AA23" i="55" s="1"/>
  <c r="R26" i="55"/>
  <c r="D26" i="55"/>
  <c r="S26" i="55"/>
  <c r="R27" i="55"/>
  <c r="S27" i="55"/>
  <c r="D27" i="55"/>
  <c r="D22" i="55"/>
  <c r="R22" i="55"/>
  <c r="S22" i="55"/>
  <c r="A29" i="55"/>
  <c r="BQ22" i="55"/>
  <c r="BS22" i="55"/>
  <c r="BQ23" i="55"/>
  <c r="BS23" i="55"/>
  <c r="BQ24" i="55"/>
  <c r="BS24" i="55"/>
  <c r="BQ25" i="55"/>
  <c r="BS25" i="55"/>
  <c r="BQ26" i="55"/>
  <c r="BS26" i="55"/>
  <c r="BQ27" i="55"/>
  <c r="BS27" i="55"/>
  <c r="BQ28" i="55"/>
  <c r="BS28" i="55"/>
  <c r="C61" i="55"/>
  <c r="B29" i="55"/>
  <c r="B74" i="55"/>
  <c r="B61" i="55"/>
  <c r="F24" i="50"/>
  <c r="G24" i="50" s="1"/>
  <c r="B74" i="50"/>
  <c r="A113" i="55"/>
  <c r="A105" i="55"/>
  <c r="A97" i="55"/>
  <c r="A89" i="55"/>
  <c r="A81" i="55"/>
  <c r="A111" i="55"/>
  <c r="A95" i="55"/>
  <c r="A100" i="55"/>
  <c r="A107" i="55"/>
  <c r="A83" i="55"/>
  <c r="A98" i="55"/>
  <c r="A120" i="55"/>
  <c r="A112" i="55"/>
  <c r="A104" i="55"/>
  <c r="A96" i="55"/>
  <c r="A88" i="55"/>
  <c r="A119" i="55"/>
  <c r="A103" i="55"/>
  <c r="A87" i="55"/>
  <c r="A85" i="55"/>
  <c r="A116" i="55"/>
  <c r="A92" i="55"/>
  <c r="A115" i="55"/>
  <c r="A91" i="55"/>
  <c r="A106" i="55"/>
  <c r="A82" i="55"/>
  <c r="A118" i="55"/>
  <c r="A110" i="55"/>
  <c r="A102" i="55"/>
  <c r="A94" i="55"/>
  <c r="A86" i="55"/>
  <c r="A117" i="55"/>
  <c r="A109" i="55"/>
  <c r="A101" i="55"/>
  <c r="A93" i="55"/>
  <c r="A108" i="55"/>
  <c r="A84" i="55"/>
  <c r="A99" i="55"/>
  <c r="A114" i="55"/>
  <c r="A90" i="55"/>
  <c r="B118" i="55"/>
  <c r="B114" i="55"/>
  <c r="B110" i="55"/>
  <c r="B106" i="55"/>
  <c r="B102" i="55"/>
  <c r="B98" i="55"/>
  <c r="B113" i="55"/>
  <c r="B89" i="55"/>
  <c r="B81" i="55"/>
  <c r="B117" i="55"/>
  <c r="B109" i="55"/>
  <c r="B105" i="55"/>
  <c r="B101" i="55"/>
  <c r="B97" i="55"/>
  <c r="B93" i="55"/>
  <c r="B85" i="55"/>
  <c r="B84" i="55"/>
  <c r="B83" i="55"/>
  <c r="B86" i="55"/>
  <c r="B116" i="55"/>
  <c r="B108" i="55"/>
  <c r="B100" i="55"/>
  <c r="B96" i="55"/>
  <c r="B92" i="55"/>
  <c r="B91" i="55"/>
  <c r="B94" i="55"/>
  <c r="B120" i="55"/>
  <c r="B112" i="55"/>
  <c r="B104" i="55"/>
  <c r="B88" i="55"/>
  <c r="B82" i="55"/>
  <c r="B119" i="55"/>
  <c r="B115" i="55"/>
  <c r="B111" i="55"/>
  <c r="B107" i="55"/>
  <c r="B103" i="55"/>
  <c r="B99" i="55"/>
  <c r="B95" i="55"/>
  <c r="B87" i="55"/>
  <c r="B90" i="55"/>
  <c r="F25" i="50"/>
  <c r="G25" i="50" s="1"/>
  <c r="F26" i="50"/>
  <c r="G26" i="50" s="1"/>
  <c r="F23" i="50"/>
  <c r="G23" i="50" s="1"/>
  <c r="H23" i="50"/>
  <c r="F21" i="50"/>
  <c r="G21" i="50" s="1"/>
  <c r="H25" i="50"/>
  <c r="E22" i="50"/>
  <c r="H20" i="50"/>
  <c r="F27" i="50"/>
  <c r="G27" i="50" s="1"/>
  <c r="E26" i="50"/>
  <c r="H21" i="50"/>
  <c r="E23" i="50"/>
  <c r="F20" i="50"/>
  <c r="G20" i="50" s="1"/>
  <c r="E21" i="50"/>
  <c r="H22" i="50"/>
  <c r="E28" i="50"/>
  <c r="H26" i="50"/>
  <c r="H27" i="50"/>
  <c r="F28" i="50"/>
  <c r="Q28" i="50" s="1"/>
  <c r="AA28" i="50" s="1"/>
  <c r="AE28" i="50" s="1"/>
  <c r="E25" i="50"/>
  <c r="H28" i="50"/>
  <c r="H24" i="50"/>
  <c r="E20" i="50"/>
  <c r="C19" i="55"/>
  <c r="C60" i="55"/>
  <c r="R21" i="55"/>
  <c r="Q20" i="55"/>
  <c r="AA20" i="55" s="1"/>
  <c r="S19" i="55"/>
  <c r="E60" i="50"/>
  <c r="D58" i="50"/>
  <c r="D60" i="50"/>
  <c r="D56" i="50"/>
  <c r="E56" i="50"/>
  <c r="E58" i="50"/>
  <c r="D57" i="50"/>
  <c r="D59" i="50"/>
  <c r="E57" i="50"/>
  <c r="E59" i="50"/>
  <c r="A114" i="50"/>
  <c r="A98" i="50"/>
  <c r="A82" i="50"/>
  <c r="B106" i="50"/>
  <c r="B98" i="50"/>
  <c r="B82" i="50"/>
  <c r="A113" i="50"/>
  <c r="A97" i="50"/>
  <c r="A89" i="50"/>
  <c r="B113" i="50"/>
  <c r="B97" i="50"/>
  <c r="A112" i="50"/>
  <c r="A96" i="50"/>
  <c r="B120" i="50"/>
  <c r="B104" i="50"/>
  <c r="B88" i="50"/>
  <c r="A119" i="50"/>
  <c r="A111" i="50"/>
  <c r="A103" i="50"/>
  <c r="A95" i="50"/>
  <c r="A87" i="50"/>
  <c r="B119" i="50"/>
  <c r="B111" i="50"/>
  <c r="B103" i="50"/>
  <c r="B95" i="50"/>
  <c r="B87" i="50"/>
  <c r="A118" i="50"/>
  <c r="A110" i="50"/>
  <c r="A102" i="50"/>
  <c r="A94" i="50"/>
  <c r="A86" i="50"/>
  <c r="B118" i="50"/>
  <c r="B110" i="50"/>
  <c r="B102" i="50"/>
  <c r="B94" i="50"/>
  <c r="B86" i="50"/>
  <c r="A106" i="50"/>
  <c r="A90" i="50"/>
  <c r="B114" i="50"/>
  <c r="B90" i="50"/>
  <c r="A81" i="50"/>
  <c r="A105" i="50"/>
  <c r="B81" i="50"/>
  <c r="B105" i="50"/>
  <c r="B89" i="50"/>
  <c r="A120" i="50"/>
  <c r="A104" i="50"/>
  <c r="A88" i="50"/>
  <c r="B112" i="50"/>
  <c r="B96" i="50"/>
  <c r="A117" i="50"/>
  <c r="A109" i="50"/>
  <c r="A101" i="50"/>
  <c r="A93" i="50"/>
  <c r="A85" i="50"/>
  <c r="B117" i="50"/>
  <c r="B109" i="50"/>
  <c r="B101" i="50"/>
  <c r="B93" i="50"/>
  <c r="B85" i="50"/>
  <c r="A116" i="50"/>
  <c r="A108" i="50"/>
  <c r="A100" i="50"/>
  <c r="A92" i="50"/>
  <c r="A84" i="50"/>
  <c r="B116" i="50"/>
  <c r="B108" i="50"/>
  <c r="B100" i="50"/>
  <c r="B92" i="50"/>
  <c r="B84" i="50"/>
  <c r="A115" i="50"/>
  <c r="A107" i="50"/>
  <c r="A99" i="50"/>
  <c r="A91" i="50"/>
  <c r="A83" i="50"/>
  <c r="B115" i="50"/>
  <c r="B107" i="50"/>
  <c r="B99" i="50"/>
  <c r="B91" i="50"/>
  <c r="B83" i="50"/>
  <c r="AE22" i="55" l="1"/>
  <c r="AF22" i="55"/>
  <c r="AB22" i="55"/>
  <c r="AC22" i="55"/>
  <c r="AD22" i="55"/>
  <c r="AB23" i="55"/>
  <c r="AD23" i="55"/>
  <c r="AC23" i="55"/>
  <c r="AE23" i="55"/>
  <c r="AF23" i="55"/>
  <c r="AB25" i="55"/>
  <c r="AD25" i="55"/>
  <c r="AE25" i="55"/>
  <c r="AC25" i="55"/>
  <c r="AF25" i="55"/>
  <c r="AQ27" i="55"/>
  <c r="AR27" i="55"/>
  <c r="AS27" i="55"/>
  <c r="AT27" i="55"/>
  <c r="AU27" i="55"/>
  <c r="AV27" i="55"/>
  <c r="AW27" i="55"/>
  <c r="AU22" i="55"/>
  <c r="AV22" i="55"/>
  <c r="AW22" i="55"/>
  <c r="AQ22" i="55"/>
  <c r="AR22" i="55"/>
  <c r="AS22" i="55"/>
  <c r="AT22" i="55"/>
  <c r="V24" i="55"/>
  <c r="W24" i="55"/>
  <c r="X24" i="55"/>
  <c r="Z24" i="55"/>
  <c r="Y24" i="55"/>
  <c r="AQ23" i="55"/>
  <c r="AR23" i="55"/>
  <c r="AT23" i="55"/>
  <c r="AS23" i="55"/>
  <c r="AU23" i="55"/>
  <c r="AV23" i="55"/>
  <c r="AW23" i="55"/>
  <c r="AL24" i="55"/>
  <c r="AM24" i="55"/>
  <c r="AN24" i="55"/>
  <c r="AH24" i="55"/>
  <c r="AO24" i="55"/>
  <c r="AI24" i="55"/>
  <c r="AJ24" i="55"/>
  <c r="AK24" i="55"/>
  <c r="AD24" i="55"/>
  <c r="AE24" i="55"/>
  <c r="AF24" i="55"/>
  <c r="AB24" i="55"/>
  <c r="AC24" i="55"/>
  <c r="AT24" i="55"/>
  <c r="AU24" i="55"/>
  <c r="AV24" i="55"/>
  <c r="AQ24" i="55"/>
  <c r="AW24" i="55"/>
  <c r="AR24" i="55"/>
  <c r="AS24" i="55"/>
  <c r="W26" i="55"/>
  <c r="X26" i="55"/>
  <c r="Y26" i="55"/>
  <c r="Z26" i="55"/>
  <c r="V26" i="55"/>
  <c r="AH25" i="55"/>
  <c r="AI25" i="55"/>
  <c r="AJ25" i="55"/>
  <c r="AL25" i="55"/>
  <c r="AK25" i="55"/>
  <c r="AN25" i="55"/>
  <c r="AO25" i="55"/>
  <c r="AM25" i="55"/>
  <c r="AH27" i="55"/>
  <c r="AM27" i="55"/>
  <c r="AI27" i="55"/>
  <c r="AJ27" i="55"/>
  <c r="AK27" i="55"/>
  <c r="AL27" i="55"/>
  <c r="AN27" i="55"/>
  <c r="AO27" i="55"/>
  <c r="AU26" i="55"/>
  <c r="AV26" i="55"/>
  <c r="AQ26" i="55"/>
  <c r="AW26" i="55"/>
  <c r="AR26" i="55"/>
  <c r="AS26" i="55"/>
  <c r="AT26" i="55"/>
  <c r="AI23" i="55"/>
  <c r="AJ23" i="55"/>
  <c r="AL23" i="55"/>
  <c r="AK23" i="55"/>
  <c r="AM23" i="55"/>
  <c r="AN23" i="55"/>
  <c r="AO23" i="55"/>
  <c r="AH23" i="55"/>
  <c r="W28" i="55"/>
  <c r="X28" i="55"/>
  <c r="Z28" i="55"/>
  <c r="Y28" i="55"/>
  <c r="V28" i="55"/>
  <c r="V27" i="55"/>
  <c r="W27" i="55"/>
  <c r="X27" i="55"/>
  <c r="Y27" i="55"/>
  <c r="Z27" i="55"/>
  <c r="AE28" i="55"/>
  <c r="AF28" i="55"/>
  <c r="AB28" i="55"/>
  <c r="AC28" i="55"/>
  <c r="AD28" i="55"/>
  <c r="V23" i="55"/>
  <c r="W23" i="55"/>
  <c r="X23" i="55"/>
  <c r="Y23" i="55"/>
  <c r="Z23" i="55"/>
  <c r="AM28" i="55"/>
  <c r="AN28" i="55"/>
  <c r="AO28" i="55"/>
  <c r="AH28" i="55"/>
  <c r="AJ28" i="55"/>
  <c r="AK28" i="55"/>
  <c r="AL28" i="55"/>
  <c r="AI28" i="55"/>
  <c r="AU28" i="55"/>
  <c r="AQ28" i="55"/>
  <c r="AV28" i="55"/>
  <c r="AW28" i="55"/>
  <c r="AR28" i="55"/>
  <c r="AS28" i="55"/>
  <c r="AT28" i="55"/>
  <c r="W22" i="55"/>
  <c r="X22" i="55"/>
  <c r="Y22" i="55"/>
  <c r="Z22" i="55"/>
  <c r="V22" i="55"/>
  <c r="AM26" i="55"/>
  <c r="AN26" i="55"/>
  <c r="AH26" i="55"/>
  <c r="AI26" i="55"/>
  <c r="AO26" i="55"/>
  <c r="AJ26" i="55"/>
  <c r="AK26" i="55"/>
  <c r="AL26" i="55"/>
  <c r="AU25" i="55"/>
  <c r="AQ25" i="55"/>
  <c r="AR25" i="55"/>
  <c r="AS25" i="55"/>
  <c r="AT25" i="55"/>
  <c r="AV25" i="55"/>
  <c r="AW25" i="55"/>
  <c r="AB27" i="55"/>
  <c r="AC27" i="55"/>
  <c r="AD27" i="55"/>
  <c r="AE27" i="55"/>
  <c r="AF27" i="55"/>
  <c r="AM22" i="55"/>
  <c r="AN22" i="55"/>
  <c r="AO22" i="55"/>
  <c r="AH22" i="55"/>
  <c r="AI22" i="55"/>
  <c r="AJ22" i="55"/>
  <c r="AK22" i="55"/>
  <c r="AL22" i="55"/>
  <c r="AE26" i="55"/>
  <c r="AF26" i="55"/>
  <c r="AB26" i="55"/>
  <c r="AC26" i="55"/>
  <c r="AD26" i="55"/>
  <c r="Z25" i="55"/>
  <c r="W25" i="55"/>
  <c r="V25" i="55"/>
  <c r="X25" i="55"/>
  <c r="Y25" i="55"/>
  <c r="G28" i="50"/>
  <c r="AP28" i="50" s="1"/>
  <c r="AT28" i="50" s="1"/>
  <c r="S28" i="50"/>
  <c r="R28" i="50"/>
  <c r="AF28" i="50" s="1"/>
  <c r="U28" i="50"/>
  <c r="Y28" i="50" s="1"/>
  <c r="AG28" i="50"/>
  <c r="AJ28" i="50" s="1"/>
  <c r="Q19" i="55"/>
  <c r="AA19" i="55" s="1"/>
  <c r="AD28" i="50"/>
  <c r="R19" i="55"/>
  <c r="U19" i="55"/>
  <c r="V19" i="55" s="1"/>
  <c r="AG19" i="55"/>
  <c r="AL19" i="55" s="1"/>
  <c r="AB28" i="50"/>
  <c r="X28" i="50"/>
  <c r="AC28" i="50"/>
  <c r="BQ20" i="55"/>
  <c r="U20" i="55"/>
  <c r="V20" i="55" s="1"/>
  <c r="C20" i="55"/>
  <c r="AG20" i="55"/>
  <c r="AN20" i="55" s="1"/>
  <c r="BS21" i="55"/>
  <c r="BQ19" i="55"/>
  <c r="BS20" i="55"/>
  <c r="BQ21" i="55"/>
  <c r="BS19" i="55"/>
  <c r="S21" i="55"/>
  <c r="D20" i="55"/>
  <c r="C53" i="55"/>
  <c r="R20" i="55"/>
  <c r="AF20" i="55" s="1"/>
  <c r="S20" i="55"/>
  <c r="C57" i="55"/>
  <c r="C56" i="55"/>
  <c r="D21" i="55"/>
  <c r="C54" i="55"/>
  <c r="B68" i="55"/>
  <c r="B55" i="55"/>
  <c r="D19" i="55"/>
  <c r="C52" i="55"/>
  <c r="C58" i="55"/>
  <c r="C55" i="55"/>
  <c r="B60" i="55"/>
  <c r="B73" i="55"/>
  <c r="C59" i="55"/>
  <c r="B69" i="55"/>
  <c r="B56" i="55"/>
  <c r="B58" i="55"/>
  <c r="B71" i="55"/>
  <c r="B53" i="55"/>
  <c r="B66" i="55"/>
  <c r="B52" i="55"/>
  <c r="B65" i="55"/>
  <c r="B59" i="55"/>
  <c r="B72" i="55"/>
  <c r="B54" i="55"/>
  <c r="B67" i="55"/>
  <c r="C21" i="55"/>
  <c r="AP21" i="55" s="1"/>
  <c r="U21" i="55"/>
  <c r="Z21" i="55" s="1"/>
  <c r="AG21" i="55"/>
  <c r="Q21" i="55"/>
  <c r="AA21" i="55" s="1"/>
  <c r="AF21" i="55" s="1"/>
  <c r="B70" i="55"/>
  <c r="B57" i="55"/>
  <c r="AG26" i="50"/>
  <c r="AB20" i="55"/>
  <c r="AE20" i="55"/>
  <c r="AD20" i="55"/>
  <c r="AC20" i="55"/>
  <c r="AP19" i="55"/>
  <c r="R26" i="50"/>
  <c r="U26" i="50"/>
  <c r="Q26" i="50"/>
  <c r="AA26" i="50" s="1"/>
  <c r="Q27" i="50"/>
  <c r="AA27" i="50" s="1"/>
  <c r="AP27" i="50"/>
  <c r="AG27" i="50"/>
  <c r="U27" i="50"/>
  <c r="B71" i="50"/>
  <c r="B58" i="50"/>
  <c r="C60" i="50"/>
  <c r="B56" i="50"/>
  <c r="B69" i="50"/>
  <c r="C58" i="50"/>
  <c r="B59" i="50"/>
  <c r="B72" i="50"/>
  <c r="B70" i="50"/>
  <c r="B57" i="50"/>
  <c r="C59" i="50"/>
  <c r="C56" i="50"/>
  <c r="C57" i="50"/>
  <c r="B73" i="50"/>
  <c r="B60" i="50"/>
  <c r="B52" i="50"/>
  <c r="B65" i="50"/>
  <c r="C53" i="50"/>
  <c r="C52" i="50"/>
  <c r="C55" i="50"/>
  <c r="B54" i="50"/>
  <c r="B67" i="50"/>
  <c r="B66" i="50"/>
  <c r="B53" i="50"/>
  <c r="C54" i="50"/>
  <c r="B55" i="50"/>
  <c r="B68" i="50"/>
  <c r="D54" i="50"/>
  <c r="D52" i="50"/>
  <c r="E55" i="50"/>
  <c r="E53" i="50"/>
  <c r="E52" i="50"/>
  <c r="D55" i="50"/>
  <c r="D53" i="50"/>
  <c r="E54" i="50"/>
  <c r="E46" i="55" l="1"/>
  <c r="E45" i="55"/>
  <c r="E44" i="55"/>
  <c r="E43" i="55"/>
  <c r="C29" i="55"/>
  <c r="D29" i="55"/>
  <c r="W19" i="55"/>
  <c r="X19" i="55"/>
  <c r="AN28" i="50"/>
  <c r="AV28" i="50"/>
  <c r="V28" i="50"/>
  <c r="AH28" i="50"/>
  <c r="AQ28" i="50"/>
  <c r="AW28" i="50"/>
  <c r="AR28" i="50"/>
  <c r="AS28" i="50"/>
  <c r="AU28" i="50"/>
  <c r="Y19" i="55"/>
  <c r="AM28" i="50"/>
  <c r="AH20" i="55"/>
  <c r="AK28" i="50"/>
  <c r="AI28" i="50"/>
  <c r="AL28" i="50"/>
  <c r="AO28" i="50"/>
  <c r="W28" i="50"/>
  <c r="Z28" i="50"/>
  <c r="AI19" i="55"/>
  <c r="AJ20" i="55"/>
  <c r="AJ19" i="55"/>
  <c r="AK19" i="55"/>
  <c r="AM19" i="55"/>
  <c r="AO19" i="55"/>
  <c r="AI20" i="55"/>
  <c r="AM20" i="55"/>
  <c r="AH19" i="55"/>
  <c r="AO20" i="55"/>
  <c r="AN19" i="55"/>
  <c r="Z19" i="55"/>
  <c r="AK20" i="55"/>
  <c r="AL20" i="55"/>
  <c r="W20" i="55"/>
  <c r="Y20" i="55"/>
  <c r="R31" i="55"/>
  <c r="AG31" i="55"/>
  <c r="AG36" i="55" s="1"/>
  <c r="Q31" i="55"/>
  <c r="BS31" i="55"/>
  <c r="AP20" i="55"/>
  <c r="AR20" i="55" s="1"/>
  <c r="S31" i="55"/>
  <c r="X20" i="55"/>
  <c r="Z20" i="55"/>
  <c r="U31" i="55"/>
  <c r="BQ31" i="55"/>
  <c r="E32" i="55"/>
  <c r="AD21" i="55"/>
  <c r="AC21" i="55"/>
  <c r="AB21" i="55"/>
  <c r="AE21" i="55"/>
  <c r="AO21" i="55"/>
  <c r="AK21" i="55"/>
  <c r="AJ21" i="55"/>
  <c r="AN21" i="55"/>
  <c r="AI21" i="55"/>
  <c r="AH21" i="55"/>
  <c r="AM21" i="55"/>
  <c r="AL21" i="55"/>
  <c r="S26" i="50"/>
  <c r="V21" i="55"/>
  <c r="Y21" i="55"/>
  <c r="X21" i="55"/>
  <c r="W21" i="55"/>
  <c r="AV21" i="55"/>
  <c r="AQ21" i="55"/>
  <c r="AT21" i="55"/>
  <c r="AS21" i="55"/>
  <c r="AR21" i="55"/>
  <c r="AW21" i="55"/>
  <c r="AU21" i="55"/>
  <c r="AP26" i="50"/>
  <c r="AR26" i="50" s="1"/>
  <c r="AW19" i="55"/>
  <c r="AV19" i="55"/>
  <c r="AU19" i="55"/>
  <c r="AT19" i="55"/>
  <c r="AS19" i="55"/>
  <c r="AQ19" i="55"/>
  <c r="AR19" i="55"/>
  <c r="AC19" i="55"/>
  <c r="AF19" i="55"/>
  <c r="AA31" i="55"/>
  <c r="AE19" i="55"/>
  <c r="AD19" i="55"/>
  <c r="AB19" i="55"/>
  <c r="X27" i="50"/>
  <c r="Y27" i="50"/>
  <c r="V27" i="50"/>
  <c r="W27" i="50"/>
  <c r="AM27" i="50"/>
  <c r="AI27" i="50"/>
  <c r="AH27" i="50"/>
  <c r="AN27" i="50"/>
  <c r="AL27" i="50"/>
  <c r="AO27" i="50"/>
  <c r="AK27" i="50"/>
  <c r="AJ27" i="50"/>
  <c r="Q25" i="50"/>
  <c r="AA25" i="50" s="1"/>
  <c r="U25" i="50"/>
  <c r="AP25" i="50"/>
  <c r="AG25" i="50"/>
  <c r="AD27" i="50"/>
  <c r="AE27" i="50"/>
  <c r="AC27" i="50"/>
  <c r="AB27" i="50"/>
  <c r="AD26" i="50"/>
  <c r="AE26" i="50"/>
  <c r="AF26" i="50"/>
  <c r="AB26" i="50"/>
  <c r="AC26" i="50"/>
  <c r="R27" i="50"/>
  <c r="Z27" i="50" s="1"/>
  <c r="S27" i="50"/>
  <c r="AJ26" i="50"/>
  <c r="AH26" i="50"/>
  <c r="AM26" i="50"/>
  <c r="AK26" i="50"/>
  <c r="AL26" i="50"/>
  <c r="AN26" i="50"/>
  <c r="AI26" i="50"/>
  <c r="AO26" i="50"/>
  <c r="X26" i="50"/>
  <c r="W26" i="50"/>
  <c r="Y26" i="50"/>
  <c r="Z26" i="50"/>
  <c r="V26" i="50"/>
  <c r="AT27" i="50"/>
  <c r="AQ27" i="50"/>
  <c r="AU27" i="50"/>
  <c r="AR27" i="50"/>
  <c r="AV27" i="50"/>
  <c r="AW27" i="50"/>
  <c r="AS27" i="50"/>
  <c r="R25" i="50"/>
  <c r="S25" i="50"/>
  <c r="Q23" i="50"/>
  <c r="AA23" i="50" s="1"/>
  <c r="AG23" i="50"/>
  <c r="U23" i="50"/>
  <c r="AP23" i="50"/>
  <c r="AG24" i="50"/>
  <c r="AP24" i="50"/>
  <c r="U24" i="50"/>
  <c r="Q24" i="50"/>
  <c r="AA24" i="50" s="1"/>
  <c r="R24" i="50"/>
  <c r="S24" i="50"/>
  <c r="S23" i="50"/>
  <c r="R23" i="50"/>
  <c r="H19" i="50"/>
  <c r="H29" i="50" s="1"/>
  <c r="E19" i="50"/>
  <c r="F19" i="50"/>
  <c r="H125" i="55" l="1"/>
  <c r="H140" i="55"/>
  <c r="H123" i="55"/>
  <c r="H177" i="55"/>
  <c r="H124" i="55"/>
  <c r="H129" i="55"/>
  <c r="H145" i="55"/>
  <c r="H168" i="55"/>
  <c r="H169" i="55"/>
  <c r="H148" i="55"/>
  <c r="H157" i="55"/>
  <c r="H128" i="55"/>
  <c r="H144" i="55"/>
  <c r="H149" i="55"/>
  <c r="H172" i="55"/>
  <c r="H121" i="55"/>
  <c r="H132" i="55"/>
  <c r="H152" i="55"/>
  <c r="H156" i="55"/>
  <c r="H137" i="55"/>
  <c r="H160" i="55"/>
  <c r="H161" i="55"/>
  <c r="H133" i="55"/>
  <c r="H153" i="55"/>
  <c r="H136" i="55"/>
  <c r="H173" i="55"/>
  <c r="H141" i="55"/>
  <c r="H164" i="55"/>
  <c r="H165" i="55"/>
  <c r="H166" i="55"/>
  <c r="H170" i="55"/>
  <c r="H158" i="55"/>
  <c r="H176" i="55"/>
  <c r="H142" i="55"/>
  <c r="H179" i="55"/>
  <c r="H171" i="55"/>
  <c r="H163" i="55"/>
  <c r="H155" i="55"/>
  <c r="H147" i="55"/>
  <c r="H131" i="55"/>
  <c r="H138" i="55"/>
  <c r="H139" i="55"/>
  <c r="H180" i="55"/>
  <c r="H134" i="55"/>
  <c r="H178" i="55"/>
  <c r="H126" i="55"/>
  <c r="H167" i="55"/>
  <c r="H151" i="55"/>
  <c r="H143" i="55"/>
  <c r="H127" i="55"/>
  <c r="H174" i="55"/>
  <c r="H175" i="55"/>
  <c r="H159" i="55"/>
  <c r="H135" i="55"/>
  <c r="H150" i="55"/>
  <c r="H162" i="55"/>
  <c r="H154" i="55"/>
  <c r="H146" i="55"/>
  <c r="H130" i="55"/>
  <c r="H122" i="55"/>
  <c r="D134" i="55"/>
  <c r="D154" i="55"/>
  <c r="D158" i="55"/>
  <c r="D163" i="55"/>
  <c r="D174" i="55"/>
  <c r="D178" i="55"/>
  <c r="D143" i="55"/>
  <c r="D131" i="55"/>
  <c r="D122" i="55"/>
  <c r="D127" i="55"/>
  <c r="D138" i="55"/>
  <c r="D162" i="55"/>
  <c r="D167" i="55"/>
  <c r="D142" i="55"/>
  <c r="D151" i="55"/>
  <c r="D166" i="55"/>
  <c r="D171" i="55"/>
  <c r="D126" i="55"/>
  <c r="D135" i="55"/>
  <c r="D155" i="55"/>
  <c r="D130" i="55"/>
  <c r="D146" i="55"/>
  <c r="D159" i="55"/>
  <c r="D170" i="55"/>
  <c r="D175" i="55"/>
  <c r="D179" i="55"/>
  <c r="D147" i="55"/>
  <c r="D123" i="55"/>
  <c r="D139" i="55"/>
  <c r="D150" i="55"/>
  <c r="D160" i="55"/>
  <c r="D156" i="55"/>
  <c r="D172" i="55"/>
  <c r="D168" i="55"/>
  <c r="D173" i="55"/>
  <c r="D157" i="55"/>
  <c r="D141" i="55"/>
  <c r="D164" i="55"/>
  <c r="D148" i="55"/>
  <c r="D152" i="55"/>
  <c r="D136" i="55"/>
  <c r="D128" i="55"/>
  <c r="D144" i="55"/>
  <c r="D177" i="55"/>
  <c r="D169" i="55"/>
  <c r="D153" i="55"/>
  <c r="D140" i="55"/>
  <c r="D132" i="55"/>
  <c r="D161" i="55"/>
  <c r="D121" i="55"/>
  <c r="D124" i="55"/>
  <c r="D176" i="55"/>
  <c r="D180" i="55"/>
  <c r="D165" i="55"/>
  <c r="D149" i="55"/>
  <c r="D133" i="55"/>
  <c r="D125" i="55"/>
  <c r="D145" i="55"/>
  <c r="D137" i="55"/>
  <c r="D129" i="55"/>
  <c r="F29" i="50"/>
  <c r="H61" i="55"/>
  <c r="BG28" i="55" s="1"/>
  <c r="BH28" i="55" s="1"/>
  <c r="D52" i="55"/>
  <c r="C65" i="55" s="1"/>
  <c r="D61" i="55"/>
  <c r="C74" i="55" s="1"/>
  <c r="AL31" i="55"/>
  <c r="AH38" i="55" s="1"/>
  <c r="V31" i="55"/>
  <c r="H115" i="55"/>
  <c r="AO31" i="55"/>
  <c r="Z31" i="55"/>
  <c r="AN31" i="55"/>
  <c r="AK38" i="55" s="1"/>
  <c r="Y31" i="55"/>
  <c r="E38" i="55"/>
  <c r="E39" i="55" s="1"/>
  <c r="W31" i="55"/>
  <c r="AK31" i="55"/>
  <c r="AH37" i="55" s="1"/>
  <c r="AE31" i="55"/>
  <c r="X31" i="55"/>
  <c r="AT20" i="55"/>
  <c r="AT31" i="55" s="1"/>
  <c r="D90" i="55"/>
  <c r="D54" i="55"/>
  <c r="C67" i="55" s="1"/>
  <c r="AV20" i="55"/>
  <c r="AV31" i="55" s="1"/>
  <c r="AR38" i="55" s="1"/>
  <c r="H102" i="55"/>
  <c r="AM31" i="55"/>
  <c r="AI38" i="55" s="1"/>
  <c r="D102" i="55"/>
  <c r="D53" i="55"/>
  <c r="C66" i="55" s="1"/>
  <c r="D116" i="55"/>
  <c r="E37" i="55"/>
  <c r="H58" i="55"/>
  <c r="BG25" i="55" s="1"/>
  <c r="BH25" i="55" s="1"/>
  <c r="D107" i="55"/>
  <c r="D59" i="55"/>
  <c r="C72" i="55" s="1"/>
  <c r="D83" i="55"/>
  <c r="D111" i="55"/>
  <c r="D109" i="55"/>
  <c r="AS20" i="55"/>
  <c r="AS31" i="55" s="1"/>
  <c r="AT37" i="55" s="1"/>
  <c r="E36" i="55"/>
  <c r="E83" i="55" s="1"/>
  <c r="D56" i="55"/>
  <c r="C69" i="55" s="1"/>
  <c r="D105" i="55"/>
  <c r="D100" i="55"/>
  <c r="E33" i="55"/>
  <c r="D96" i="55"/>
  <c r="D58" i="55"/>
  <c r="C71" i="55" s="1"/>
  <c r="D94" i="55"/>
  <c r="H96" i="55"/>
  <c r="D87" i="55"/>
  <c r="D106" i="55"/>
  <c r="D99" i="55"/>
  <c r="D113" i="55"/>
  <c r="H87" i="55"/>
  <c r="AQ20" i="55"/>
  <c r="AQ31" i="55" s="1"/>
  <c r="AQ36" i="55" s="1"/>
  <c r="AF31" i="55"/>
  <c r="H97" i="55"/>
  <c r="H112" i="55"/>
  <c r="D98" i="55"/>
  <c r="D93" i="55"/>
  <c r="D112" i="55"/>
  <c r="D101" i="55"/>
  <c r="D57" i="55"/>
  <c r="C70" i="55" s="1"/>
  <c r="D108" i="55"/>
  <c r="D81" i="55"/>
  <c r="H53" i="55"/>
  <c r="G66" i="55" s="1"/>
  <c r="D55" i="55"/>
  <c r="C68" i="55" s="1"/>
  <c r="D114" i="55"/>
  <c r="AU20" i="55"/>
  <c r="AU31" i="55" s="1"/>
  <c r="AC31" i="55"/>
  <c r="AP31" i="55"/>
  <c r="AP36" i="55" s="1"/>
  <c r="H85" i="55"/>
  <c r="H100" i="55"/>
  <c r="D115" i="55"/>
  <c r="D110" i="55"/>
  <c r="D119" i="55"/>
  <c r="D104" i="55"/>
  <c r="AH31" i="55"/>
  <c r="AH36" i="55" s="1"/>
  <c r="D92" i="55"/>
  <c r="H107" i="55"/>
  <c r="D117" i="55"/>
  <c r="D120" i="55"/>
  <c r="AW20" i="55"/>
  <c r="AW31" i="55" s="1"/>
  <c r="AT38" i="55" s="1"/>
  <c r="D97" i="55"/>
  <c r="D95" i="55"/>
  <c r="D91" i="55"/>
  <c r="H59" i="55"/>
  <c r="BG26" i="55" s="1"/>
  <c r="BH26" i="55" s="1"/>
  <c r="H92" i="55"/>
  <c r="D85" i="55"/>
  <c r="D88" i="55"/>
  <c r="D82" i="55"/>
  <c r="D86" i="55"/>
  <c r="D118" i="55"/>
  <c r="AI31" i="55"/>
  <c r="AK36" i="55" s="1"/>
  <c r="D89" i="55"/>
  <c r="E29" i="50"/>
  <c r="BQ28" i="50"/>
  <c r="BS28" i="50"/>
  <c r="H89" i="55"/>
  <c r="H119" i="55"/>
  <c r="H104" i="55"/>
  <c r="D103" i="55"/>
  <c r="H110" i="55"/>
  <c r="H95" i="55"/>
  <c r="H81" i="55"/>
  <c r="H117" i="55"/>
  <c r="H98" i="55"/>
  <c r="H83" i="55"/>
  <c r="D60" i="55"/>
  <c r="C73" i="55" s="1"/>
  <c r="D84" i="55"/>
  <c r="AW26" i="50"/>
  <c r="H109" i="55"/>
  <c r="H90" i="55"/>
  <c r="H55" i="55"/>
  <c r="BG22" i="55" s="1"/>
  <c r="BH22" i="55" s="1"/>
  <c r="AJ31" i="55"/>
  <c r="AK37" i="55" s="1"/>
  <c r="H105" i="55"/>
  <c r="H118" i="55"/>
  <c r="H86" i="55"/>
  <c r="H103" i="55"/>
  <c r="H120" i="55"/>
  <c r="H88" i="55"/>
  <c r="H101" i="55"/>
  <c r="H114" i="55"/>
  <c r="H82" i="55"/>
  <c r="H99" i="55"/>
  <c r="H116" i="55"/>
  <c r="H84" i="55"/>
  <c r="H52" i="55"/>
  <c r="BG19" i="55" s="1"/>
  <c r="BH19" i="55" s="1"/>
  <c r="H93" i="55"/>
  <c r="H106" i="55"/>
  <c r="H57" i="55"/>
  <c r="BG24" i="55" s="1"/>
  <c r="BH24" i="55" s="1"/>
  <c r="H91" i="55"/>
  <c r="H108" i="55"/>
  <c r="H54" i="55"/>
  <c r="G67" i="55" s="1"/>
  <c r="H113" i="55"/>
  <c r="H60" i="55"/>
  <c r="H94" i="55"/>
  <c r="H111" i="55"/>
  <c r="H56" i="55"/>
  <c r="BG23" i="55" s="1"/>
  <c r="BH23" i="55" s="1"/>
  <c r="AB31" i="55"/>
  <c r="AD31" i="55"/>
  <c r="AS26" i="50"/>
  <c r="AQ26" i="50"/>
  <c r="AT26" i="50"/>
  <c r="AU26" i="50"/>
  <c r="AV26" i="50"/>
  <c r="AR31" i="55"/>
  <c r="AT36" i="55" s="1"/>
  <c r="AI37" i="55"/>
  <c r="AF27" i="50"/>
  <c r="AU25" i="50"/>
  <c r="AV25" i="50"/>
  <c r="AW25" i="50"/>
  <c r="AR25" i="50"/>
  <c r="AT25" i="50"/>
  <c r="AQ25" i="50"/>
  <c r="AS25" i="50"/>
  <c r="V25" i="50"/>
  <c r="W25" i="50"/>
  <c r="Z25" i="50"/>
  <c r="X25" i="50"/>
  <c r="Y25" i="50"/>
  <c r="AD25" i="50"/>
  <c r="AE25" i="50"/>
  <c r="AF25" i="50"/>
  <c r="AC25" i="50"/>
  <c r="AB25" i="50"/>
  <c r="AH25" i="50"/>
  <c r="AM25" i="50"/>
  <c r="AN25" i="50"/>
  <c r="AO25" i="50"/>
  <c r="AI25" i="50"/>
  <c r="AJ25" i="50"/>
  <c r="AK25" i="50"/>
  <c r="AL25" i="50"/>
  <c r="BS27" i="50"/>
  <c r="BQ26" i="50"/>
  <c r="BS26" i="50"/>
  <c r="BQ25" i="50"/>
  <c r="BQ27" i="50"/>
  <c r="BS25" i="50"/>
  <c r="AD23" i="50"/>
  <c r="AE23" i="50"/>
  <c r="AF23" i="50"/>
  <c r="AB23" i="50"/>
  <c r="AC23" i="50"/>
  <c r="AB24" i="50"/>
  <c r="AD24" i="50"/>
  <c r="AF24" i="50"/>
  <c r="AE24" i="50"/>
  <c r="AC24" i="50"/>
  <c r="W24" i="50"/>
  <c r="Y24" i="50"/>
  <c r="X24" i="50"/>
  <c r="Z24" i="50"/>
  <c r="V24" i="50"/>
  <c r="AW24" i="50"/>
  <c r="AT24" i="50"/>
  <c r="AU24" i="50"/>
  <c r="AR24" i="50"/>
  <c r="AS24" i="50"/>
  <c r="AQ24" i="50"/>
  <c r="AV24" i="50"/>
  <c r="AT23" i="50"/>
  <c r="AU23" i="50"/>
  <c r="AR23" i="50"/>
  <c r="AV23" i="50"/>
  <c r="AS23" i="50"/>
  <c r="AQ23" i="50"/>
  <c r="AW23" i="50"/>
  <c r="AO24" i="50"/>
  <c r="AK24" i="50"/>
  <c r="AN24" i="50"/>
  <c r="AH24" i="50"/>
  <c r="AM24" i="50"/>
  <c r="AL24" i="50"/>
  <c r="AJ24" i="50"/>
  <c r="AI24" i="50"/>
  <c r="W23" i="50"/>
  <c r="X23" i="50"/>
  <c r="Y23" i="50"/>
  <c r="Z23" i="50"/>
  <c r="V23" i="50"/>
  <c r="AI23" i="50"/>
  <c r="AK23" i="50"/>
  <c r="AL23" i="50"/>
  <c r="AN23" i="50"/>
  <c r="AH23" i="50"/>
  <c r="AM23" i="50"/>
  <c r="AO23" i="50"/>
  <c r="AJ23" i="50"/>
  <c r="BS24" i="50"/>
  <c r="BQ24" i="50"/>
  <c r="BQ23" i="50"/>
  <c r="BS23" i="50"/>
  <c r="BS19" i="50"/>
  <c r="BQ19" i="50"/>
  <c r="BS21" i="50"/>
  <c r="BQ21" i="50"/>
  <c r="BQ22" i="50"/>
  <c r="BS22" i="50"/>
  <c r="BS20" i="50"/>
  <c r="BQ20" i="50"/>
  <c r="E32" i="50"/>
  <c r="R19" i="50"/>
  <c r="S19" i="50"/>
  <c r="AG20" i="50"/>
  <c r="AO20" i="50" s="1"/>
  <c r="Q20" i="50"/>
  <c r="AA20" i="50" s="1"/>
  <c r="U20" i="50"/>
  <c r="R22" i="50"/>
  <c r="S22" i="50"/>
  <c r="R21" i="50"/>
  <c r="S21" i="50"/>
  <c r="AG22" i="50"/>
  <c r="AO22" i="50" s="1"/>
  <c r="Q22" i="50"/>
  <c r="AA22" i="50" s="1"/>
  <c r="AP22" i="50"/>
  <c r="U22" i="50"/>
  <c r="Q19" i="50"/>
  <c r="AG19" i="50"/>
  <c r="AO19" i="50" s="1"/>
  <c r="U19" i="50"/>
  <c r="G19" i="50"/>
  <c r="S20" i="50"/>
  <c r="R20" i="50"/>
  <c r="AG21" i="50"/>
  <c r="AO21" i="50" s="1"/>
  <c r="Q21" i="50"/>
  <c r="AA21" i="50" s="1"/>
  <c r="AP21" i="50"/>
  <c r="U21" i="50"/>
  <c r="E123" i="55" l="1"/>
  <c r="E139" i="55"/>
  <c r="E149" i="55"/>
  <c r="E173" i="55"/>
  <c r="E177" i="55"/>
  <c r="E133" i="55"/>
  <c r="E153" i="55"/>
  <c r="E157" i="55"/>
  <c r="E163" i="55"/>
  <c r="E137" i="55"/>
  <c r="E143" i="55"/>
  <c r="E161" i="55"/>
  <c r="E131" i="55"/>
  <c r="E147" i="55"/>
  <c r="E165" i="55"/>
  <c r="E141" i="55"/>
  <c r="E151" i="55"/>
  <c r="E171" i="55"/>
  <c r="E167" i="55"/>
  <c r="E125" i="55"/>
  <c r="E135" i="55"/>
  <c r="E155" i="55"/>
  <c r="E169" i="55"/>
  <c r="E127" i="55"/>
  <c r="E129" i="55"/>
  <c r="E145" i="55"/>
  <c r="E159" i="55"/>
  <c r="E175" i="55"/>
  <c r="E179" i="55"/>
  <c r="E162" i="55"/>
  <c r="E138" i="55"/>
  <c r="E172" i="55"/>
  <c r="E152" i="55"/>
  <c r="E136" i="55"/>
  <c r="E174" i="55"/>
  <c r="E158" i="55"/>
  <c r="E126" i="55"/>
  <c r="E164" i="55"/>
  <c r="E146" i="55"/>
  <c r="E121" i="55"/>
  <c r="E148" i="55"/>
  <c r="E132" i="55"/>
  <c r="E156" i="55"/>
  <c r="E170" i="55"/>
  <c r="E134" i="55"/>
  <c r="E154" i="55"/>
  <c r="E122" i="55"/>
  <c r="E144" i="55"/>
  <c r="E128" i="55"/>
  <c r="E160" i="55"/>
  <c r="E166" i="55"/>
  <c r="E142" i="55"/>
  <c r="E180" i="55"/>
  <c r="E130" i="55"/>
  <c r="E140" i="55"/>
  <c r="E124" i="55"/>
  <c r="E168" i="55"/>
  <c r="E178" i="55"/>
  <c r="E150" i="55"/>
  <c r="E176" i="55"/>
  <c r="F61" i="50"/>
  <c r="C74" i="50" s="1"/>
  <c r="F179" i="50"/>
  <c r="F165" i="50"/>
  <c r="F175" i="50"/>
  <c r="F180" i="50"/>
  <c r="F172" i="50"/>
  <c r="F164" i="50"/>
  <c r="F156" i="50"/>
  <c r="F146" i="50"/>
  <c r="F151" i="50"/>
  <c r="F129" i="50"/>
  <c r="F171" i="50"/>
  <c r="F177" i="50"/>
  <c r="F173" i="50"/>
  <c r="F178" i="50"/>
  <c r="F170" i="50"/>
  <c r="F162" i="50"/>
  <c r="F141" i="50"/>
  <c r="F161" i="50"/>
  <c r="F169" i="50"/>
  <c r="F157" i="50"/>
  <c r="F176" i="50"/>
  <c r="F168" i="50"/>
  <c r="F160" i="50"/>
  <c r="F139" i="50"/>
  <c r="F159" i="50"/>
  <c r="F167" i="50"/>
  <c r="F163" i="50"/>
  <c r="F174" i="50"/>
  <c r="F166" i="50"/>
  <c r="F158" i="50"/>
  <c r="F126" i="50"/>
  <c r="F153" i="50"/>
  <c r="F135" i="50"/>
  <c r="F127" i="50"/>
  <c r="F140" i="50"/>
  <c r="F121" i="50"/>
  <c r="F130" i="50"/>
  <c r="F122" i="50"/>
  <c r="F123" i="50"/>
  <c r="F145" i="50"/>
  <c r="F125" i="50"/>
  <c r="F144" i="50"/>
  <c r="F138" i="50"/>
  <c r="F136" i="50"/>
  <c r="F150" i="50"/>
  <c r="F148" i="50"/>
  <c r="F131" i="50"/>
  <c r="F152" i="50"/>
  <c r="F149" i="50"/>
  <c r="F124" i="50"/>
  <c r="F133" i="50"/>
  <c r="F128" i="50"/>
  <c r="F147" i="50"/>
  <c r="F155" i="50"/>
  <c r="F143" i="50"/>
  <c r="F132" i="50"/>
  <c r="F134" i="50"/>
  <c r="F154" i="50"/>
  <c r="F137" i="50"/>
  <c r="F142" i="50"/>
  <c r="G73" i="55"/>
  <c r="BG27" i="55"/>
  <c r="BH27" i="55" s="1"/>
  <c r="E46" i="50"/>
  <c r="E45" i="50"/>
  <c r="E44" i="50"/>
  <c r="E43" i="50"/>
  <c r="C75" i="55"/>
  <c r="E61" i="55"/>
  <c r="AX28" i="55" s="1"/>
  <c r="AY28" i="55" s="1"/>
  <c r="AZ28" i="55" s="1"/>
  <c r="G74" i="55"/>
  <c r="E87" i="55"/>
  <c r="E104" i="55"/>
  <c r="E89" i="55"/>
  <c r="E85" i="55"/>
  <c r="E91" i="55"/>
  <c r="G71" i="55"/>
  <c r="E53" i="55"/>
  <c r="D66" i="55" s="1"/>
  <c r="E117" i="55"/>
  <c r="E81" i="55"/>
  <c r="E119" i="55"/>
  <c r="F37" i="55"/>
  <c r="F38" i="55"/>
  <c r="F39" i="55" s="1"/>
  <c r="E58" i="55"/>
  <c r="AX25" i="55" s="1"/>
  <c r="AY25" i="55" s="1"/>
  <c r="AZ25" i="55" s="1"/>
  <c r="E106" i="55"/>
  <c r="AG38" i="55"/>
  <c r="E108" i="55"/>
  <c r="E98" i="55"/>
  <c r="E52" i="55"/>
  <c r="D65" i="55" s="1"/>
  <c r="AI36" i="55"/>
  <c r="E115" i="55"/>
  <c r="F36" i="55"/>
  <c r="G37" i="55"/>
  <c r="E100" i="55"/>
  <c r="E102" i="55"/>
  <c r="G36" i="55"/>
  <c r="E93" i="55"/>
  <c r="AG37" i="55"/>
  <c r="G72" i="55"/>
  <c r="G38" i="55"/>
  <c r="G39" i="55" s="1"/>
  <c r="E95" i="55"/>
  <c r="G69" i="55"/>
  <c r="E96" i="55"/>
  <c r="E113" i="55"/>
  <c r="E60" i="55"/>
  <c r="AX27" i="55" s="1"/>
  <c r="AY27" i="55" s="1"/>
  <c r="AZ27" i="55" s="1"/>
  <c r="E94" i="55"/>
  <c r="E111" i="55"/>
  <c r="BG20" i="55"/>
  <c r="BH20" i="55" s="1"/>
  <c r="E55" i="55"/>
  <c r="AX22" i="55" s="1"/>
  <c r="AY22" i="55" s="1"/>
  <c r="AZ22" i="55" s="1"/>
  <c r="E92" i="55"/>
  <c r="E109" i="55"/>
  <c r="E59" i="55"/>
  <c r="E90" i="55"/>
  <c r="E107" i="55"/>
  <c r="E120" i="55"/>
  <c r="E105" i="55"/>
  <c r="E86" i="55"/>
  <c r="E116" i="55"/>
  <c r="E84" i="55"/>
  <c r="E101" i="55"/>
  <c r="E114" i="55"/>
  <c r="E82" i="55"/>
  <c r="E99" i="55"/>
  <c r="E56" i="55"/>
  <c r="AX23" i="55" s="1"/>
  <c r="AY23" i="55" s="1"/>
  <c r="AZ23" i="55" s="1"/>
  <c r="E88" i="55"/>
  <c r="E118" i="55"/>
  <c r="E103" i="55"/>
  <c r="E112" i="55"/>
  <c r="E54" i="55"/>
  <c r="D67" i="55" s="1"/>
  <c r="E97" i="55"/>
  <c r="E110" i="55"/>
  <c r="E57" i="55"/>
  <c r="AX24" i="55" s="1"/>
  <c r="AY24" i="55" s="1"/>
  <c r="AZ24" i="55" s="1"/>
  <c r="AP20" i="50"/>
  <c r="AV20" i="50" s="1"/>
  <c r="G29" i="50"/>
  <c r="G65" i="55"/>
  <c r="G70" i="55"/>
  <c r="G68" i="55"/>
  <c r="BG21" i="55"/>
  <c r="BH21" i="55" s="1"/>
  <c r="AP37" i="55"/>
  <c r="AR36" i="55"/>
  <c r="AQ37" i="55"/>
  <c r="AP38" i="55"/>
  <c r="AR37" i="55"/>
  <c r="AQ38" i="55"/>
  <c r="BS31" i="50"/>
  <c r="F59" i="50"/>
  <c r="C72" i="50" s="1"/>
  <c r="F58" i="50"/>
  <c r="C71" i="50" s="1"/>
  <c r="F56" i="50"/>
  <c r="C69" i="50" s="1"/>
  <c r="F60" i="50"/>
  <c r="C73" i="50" s="1"/>
  <c r="F57" i="50"/>
  <c r="C70" i="50" s="1"/>
  <c r="AO31" i="50"/>
  <c r="F84" i="50"/>
  <c r="F83" i="50"/>
  <c r="F82" i="50"/>
  <c r="F88" i="50"/>
  <c r="F86" i="50"/>
  <c r="F87" i="50"/>
  <c r="F85" i="50"/>
  <c r="F89" i="50"/>
  <c r="F81" i="50"/>
  <c r="F52" i="50"/>
  <c r="C65" i="50" s="1"/>
  <c r="F101" i="50"/>
  <c r="F109" i="50"/>
  <c r="F103" i="50"/>
  <c r="F113" i="50"/>
  <c r="F105" i="50"/>
  <c r="F53" i="50"/>
  <c r="C66" i="50" s="1"/>
  <c r="F111" i="50"/>
  <c r="F100" i="50"/>
  <c r="F99" i="50"/>
  <c r="F116" i="50"/>
  <c r="F115" i="50"/>
  <c r="F54" i="50"/>
  <c r="C67" i="50" s="1"/>
  <c r="F112" i="50"/>
  <c r="F90" i="50"/>
  <c r="F55" i="50"/>
  <c r="C68" i="50" s="1"/>
  <c r="F117" i="50"/>
  <c r="F110" i="50"/>
  <c r="F106" i="50"/>
  <c r="E33" i="50"/>
  <c r="F114" i="50"/>
  <c r="F119" i="50"/>
  <c r="F118" i="50"/>
  <c r="F97" i="50"/>
  <c r="F107" i="50"/>
  <c r="F120" i="50"/>
  <c r="F92" i="50"/>
  <c r="F94" i="50"/>
  <c r="F96" i="50"/>
  <c r="F91" i="50"/>
  <c r="F102" i="50"/>
  <c r="F108" i="50"/>
  <c r="F104" i="50"/>
  <c r="F95" i="50"/>
  <c r="F98" i="50"/>
  <c r="F93" i="50"/>
  <c r="AR22" i="50"/>
  <c r="AW22" i="50"/>
  <c r="AU22" i="50"/>
  <c r="AT22" i="50"/>
  <c r="AQ22" i="50"/>
  <c r="AV22" i="50"/>
  <c r="AS22" i="50"/>
  <c r="AF21" i="50"/>
  <c r="AB21" i="50"/>
  <c r="AC21" i="50"/>
  <c r="AE21" i="50"/>
  <c r="AD21" i="50"/>
  <c r="AN19" i="50"/>
  <c r="AH19" i="50"/>
  <c r="AK19" i="50"/>
  <c r="AI19" i="50"/>
  <c r="AM19" i="50"/>
  <c r="AL19" i="50"/>
  <c r="AG31" i="50"/>
  <c r="AG36" i="50" s="1"/>
  <c r="AJ19" i="50"/>
  <c r="AC22" i="50"/>
  <c r="AD22" i="50"/>
  <c r="AE22" i="50"/>
  <c r="AB22" i="50"/>
  <c r="AF22" i="50"/>
  <c r="W20" i="50"/>
  <c r="Z20" i="50"/>
  <c r="Y20" i="50"/>
  <c r="X20" i="50"/>
  <c r="V20" i="50"/>
  <c r="S31" i="50"/>
  <c r="AJ21" i="50"/>
  <c r="AK21" i="50"/>
  <c r="AN21" i="50"/>
  <c r="AL21" i="50"/>
  <c r="AM21" i="50"/>
  <c r="AI21" i="50"/>
  <c r="AH21" i="50"/>
  <c r="AN22" i="50"/>
  <c r="AI22" i="50"/>
  <c r="AK22" i="50"/>
  <c r="AL22" i="50"/>
  <c r="AH22" i="50"/>
  <c r="AM22" i="50"/>
  <c r="AJ22" i="50"/>
  <c r="AE20" i="50"/>
  <c r="AD20" i="50"/>
  <c r="AC20" i="50"/>
  <c r="AB20" i="50"/>
  <c r="AF20" i="50"/>
  <c r="R31" i="50"/>
  <c r="AR21" i="50"/>
  <c r="AV21" i="50"/>
  <c r="AQ21" i="50"/>
  <c r="AS21" i="50"/>
  <c r="AW21" i="50"/>
  <c r="AU21" i="50"/>
  <c r="AT21" i="50"/>
  <c r="V19" i="50"/>
  <c r="Y19" i="50"/>
  <c r="U31" i="50"/>
  <c r="Z19" i="50"/>
  <c r="W19" i="50"/>
  <c r="X19" i="50"/>
  <c r="X21" i="50"/>
  <c r="W21" i="50"/>
  <c r="Z21" i="50"/>
  <c r="V21" i="50"/>
  <c r="Y21" i="50"/>
  <c r="AP19" i="50"/>
  <c r="AA19" i="50"/>
  <c r="Q31" i="50"/>
  <c r="Z22" i="50"/>
  <c r="Y22" i="50"/>
  <c r="W22" i="50"/>
  <c r="V22" i="50"/>
  <c r="X22" i="50"/>
  <c r="AM20" i="50"/>
  <c r="AJ20" i="50"/>
  <c r="AH20" i="50"/>
  <c r="AK20" i="50"/>
  <c r="AI20" i="50"/>
  <c r="AL20" i="50"/>
  <c r="AN20" i="50"/>
  <c r="G169" i="55" l="1"/>
  <c r="G170" i="55"/>
  <c r="G139" i="55"/>
  <c r="G144" i="55"/>
  <c r="G143" i="55"/>
  <c r="G123" i="55"/>
  <c r="G158" i="55"/>
  <c r="G173" i="55"/>
  <c r="G174" i="55"/>
  <c r="G177" i="55"/>
  <c r="G178" i="55"/>
  <c r="G127" i="55"/>
  <c r="G161" i="55"/>
  <c r="G162" i="55"/>
  <c r="G131" i="55"/>
  <c r="G136" i="55"/>
  <c r="G147" i="55"/>
  <c r="G151" i="55"/>
  <c r="G165" i="55"/>
  <c r="G166" i="55"/>
  <c r="G135" i="55"/>
  <c r="G140" i="55"/>
  <c r="G132" i="55"/>
  <c r="G156" i="55"/>
  <c r="G149" i="55"/>
  <c r="G128" i="55"/>
  <c r="G154" i="55"/>
  <c r="G138" i="55"/>
  <c r="G137" i="55"/>
  <c r="G124" i="55"/>
  <c r="G171" i="55"/>
  <c r="G180" i="55"/>
  <c r="G150" i="55"/>
  <c r="G142" i="55"/>
  <c r="G146" i="55"/>
  <c r="G157" i="55"/>
  <c r="G125" i="55"/>
  <c r="G176" i="55"/>
  <c r="G134" i="55"/>
  <c r="G145" i="55"/>
  <c r="G130" i="55"/>
  <c r="G126" i="55"/>
  <c r="G122" i="55"/>
  <c r="G133" i="55"/>
  <c r="G168" i="55"/>
  <c r="G172" i="55"/>
  <c r="G175" i="55"/>
  <c r="G153" i="55"/>
  <c r="G164" i="55"/>
  <c r="G121" i="55"/>
  <c r="G141" i="55"/>
  <c r="G160" i="55"/>
  <c r="G152" i="55"/>
  <c r="G179" i="55"/>
  <c r="G159" i="55"/>
  <c r="G129" i="55"/>
  <c r="G148" i="55"/>
  <c r="G167" i="55"/>
  <c r="G163" i="55"/>
  <c r="G155" i="55"/>
  <c r="J178" i="50"/>
  <c r="J162" i="50"/>
  <c r="J121" i="50"/>
  <c r="J171" i="50"/>
  <c r="J163" i="50"/>
  <c r="J179" i="50"/>
  <c r="J174" i="50"/>
  <c r="J158" i="50"/>
  <c r="J126" i="50"/>
  <c r="J170" i="50"/>
  <c r="J145" i="50"/>
  <c r="J166" i="50"/>
  <c r="J135" i="50"/>
  <c r="J177" i="50"/>
  <c r="J157" i="50"/>
  <c r="J130" i="50"/>
  <c r="J175" i="50"/>
  <c r="J180" i="50"/>
  <c r="J173" i="50"/>
  <c r="J176" i="50"/>
  <c r="J153" i="50"/>
  <c r="J169" i="50"/>
  <c r="J172" i="50"/>
  <c r="J154" i="50"/>
  <c r="J141" i="50"/>
  <c r="J138" i="50"/>
  <c r="J167" i="50"/>
  <c r="J168" i="50"/>
  <c r="J152" i="50"/>
  <c r="J127" i="50"/>
  <c r="J165" i="50"/>
  <c r="J164" i="50"/>
  <c r="J146" i="50"/>
  <c r="J161" i="50"/>
  <c r="J160" i="50"/>
  <c r="J140" i="50"/>
  <c r="J159" i="50"/>
  <c r="J156" i="50"/>
  <c r="J122" i="50"/>
  <c r="J143" i="50"/>
  <c r="J136" i="50"/>
  <c r="J151" i="50"/>
  <c r="J147" i="50"/>
  <c r="J149" i="50"/>
  <c r="J134" i="50"/>
  <c r="J131" i="50"/>
  <c r="J148" i="50"/>
  <c r="J128" i="50"/>
  <c r="J144" i="50"/>
  <c r="J124" i="50"/>
  <c r="J125" i="50"/>
  <c r="J139" i="50"/>
  <c r="J133" i="50"/>
  <c r="J142" i="50"/>
  <c r="J132" i="50"/>
  <c r="J150" i="50"/>
  <c r="J155" i="50"/>
  <c r="J123" i="50"/>
  <c r="J137" i="50"/>
  <c r="J129" i="50"/>
  <c r="F129" i="55"/>
  <c r="F145" i="55"/>
  <c r="F150" i="55"/>
  <c r="F123" i="55"/>
  <c r="F134" i="55"/>
  <c r="F149" i="55"/>
  <c r="F154" i="55"/>
  <c r="F158" i="55"/>
  <c r="F173" i="55"/>
  <c r="F174" i="55"/>
  <c r="F177" i="55"/>
  <c r="F178" i="55"/>
  <c r="F122" i="55"/>
  <c r="F162" i="55"/>
  <c r="F133" i="55"/>
  <c r="F153" i="55"/>
  <c r="F157" i="55"/>
  <c r="F121" i="55"/>
  <c r="F138" i="55"/>
  <c r="F137" i="55"/>
  <c r="F142" i="55"/>
  <c r="F165" i="55"/>
  <c r="F166" i="55"/>
  <c r="F126" i="55"/>
  <c r="F141" i="55"/>
  <c r="F161" i="55"/>
  <c r="F125" i="55"/>
  <c r="F130" i="55"/>
  <c r="F146" i="55"/>
  <c r="F169" i="55"/>
  <c r="F170" i="55"/>
  <c r="F171" i="55"/>
  <c r="F155" i="55"/>
  <c r="F151" i="55"/>
  <c r="F180" i="55"/>
  <c r="F172" i="55"/>
  <c r="F164" i="55"/>
  <c r="F156" i="55"/>
  <c r="F148" i="55"/>
  <c r="F140" i="55"/>
  <c r="F132" i="55"/>
  <c r="F124" i="55"/>
  <c r="F159" i="55"/>
  <c r="F147" i="55"/>
  <c r="F135" i="55"/>
  <c r="F127" i="55"/>
  <c r="F143" i="55"/>
  <c r="F139" i="55"/>
  <c r="F131" i="55"/>
  <c r="F176" i="55"/>
  <c r="F168" i="55"/>
  <c r="F160" i="55"/>
  <c r="F152" i="55"/>
  <c r="F144" i="55"/>
  <c r="F136" i="55"/>
  <c r="F128" i="55"/>
  <c r="F179" i="55"/>
  <c r="F175" i="55"/>
  <c r="F167" i="55"/>
  <c r="F163" i="55"/>
  <c r="D71" i="55"/>
  <c r="D72" i="55"/>
  <c r="AX26" i="55"/>
  <c r="AY26" i="55" s="1"/>
  <c r="AZ26" i="55" s="1"/>
  <c r="G61" i="55"/>
  <c r="BD28" i="55" s="1"/>
  <c r="BE28" i="55" s="1"/>
  <c r="BF28" i="55" s="1"/>
  <c r="F61" i="55"/>
  <c r="G75" i="55"/>
  <c r="AG40" i="55" a="1"/>
  <c r="AG40" i="55" s="1"/>
  <c r="AK40" i="55" s="1" a="1"/>
  <c r="F43" i="55" s="1"/>
  <c r="D74" i="55"/>
  <c r="G91" i="55"/>
  <c r="F95" i="55"/>
  <c r="F88" i="55"/>
  <c r="F82" i="55"/>
  <c r="AX19" i="55"/>
  <c r="AY19" i="55" s="1"/>
  <c r="AZ19" i="55" s="1"/>
  <c r="F57" i="55"/>
  <c r="BA24" i="55" s="1"/>
  <c r="BB24" i="55" s="1"/>
  <c r="BC24" i="55" s="1"/>
  <c r="F94" i="55"/>
  <c r="F58" i="55"/>
  <c r="BA25" i="55" s="1"/>
  <c r="BB25" i="55" s="1"/>
  <c r="BC25" i="55" s="1"/>
  <c r="F60" i="55"/>
  <c r="BA27" i="55" s="1"/>
  <c r="BB27" i="55" s="1"/>
  <c r="BC27" i="55" s="1"/>
  <c r="F104" i="55"/>
  <c r="F52" i="55"/>
  <c r="E65" i="55" s="1"/>
  <c r="F96" i="55"/>
  <c r="F92" i="55"/>
  <c r="AX20" i="55"/>
  <c r="AY20" i="55" s="1"/>
  <c r="AZ20" i="55" s="1"/>
  <c r="G96" i="55"/>
  <c r="G81" i="55"/>
  <c r="F97" i="55"/>
  <c r="G120" i="55"/>
  <c r="F89" i="55"/>
  <c r="F83" i="55"/>
  <c r="G101" i="55"/>
  <c r="G53" i="55"/>
  <c r="BD20" i="55" s="1"/>
  <c r="BE20" i="55" s="1"/>
  <c r="BF20" i="55" s="1"/>
  <c r="F87" i="55"/>
  <c r="F85" i="55"/>
  <c r="C75" i="50"/>
  <c r="F81" i="55"/>
  <c r="F54" i="55"/>
  <c r="BA21" i="55" s="1"/>
  <c r="BB21" i="55" s="1"/>
  <c r="BC21" i="55" s="1"/>
  <c r="F114" i="55"/>
  <c r="F119" i="55"/>
  <c r="F120" i="55"/>
  <c r="F117" i="55"/>
  <c r="F110" i="55"/>
  <c r="F115" i="55"/>
  <c r="F112" i="55"/>
  <c r="F113" i="55"/>
  <c r="F102" i="55"/>
  <c r="F103" i="55"/>
  <c r="F108" i="55"/>
  <c r="F101" i="55"/>
  <c r="F98" i="55"/>
  <c r="F99" i="55"/>
  <c r="D69" i="55"/>
  <c r="G102" i="55"/>
  <c r="G82" i="55"/>
  <c r="G111" i="55"/>
  <c r="G84" i="55"/>
  <c r="G54" i="55"/>
  <c r="F67" i="55" s="1"/>
  <c r="G85" i="55"/>
  <c r="G86" i="55"/>
  <c r="G95" i="55"/>
  <c r="G104" i="55"/>
  <c r="F91" i="55"/>
  <c r="G117" i="55"/>
  <c r="G118" i="55"/>
  <c r="G56" i="55"/>
  <c r="BD23" i="55" s="1"/>
  <c r="BE23" i="55" s="1"/>
  <c r="BF23" i="55" s="1"/>
  <c r="G87" i="55"/>
  <c r="G92" i="55"/>
  <c r="AX21" i="55"/>
  <c r="AY21" i="55" s="1"/>
  <c r="AZ21" i="55" s="1"/>
  <c r="AU20" i="50"/>
  <c r="G109" i="55"/>
  <c r="G114" i="55"/>
  <c r="G52" i="55"/>
  <c r="F65" i="55" s="1"/>
  <c r="G59" i="55"/>
  <c r="G88" i="55"/>
  <c r="F100" i="55"/>
  <c r="F109" i="55"/>
  <c r="F53" i="55"/>
  <c r="BA20" i="55" s="1"/>
  <c r="BB20" i="55" s="1"/>
  <c r="BC20" i="55" s="1"/>
  <c r="F90" i="55"/>
  <c r="F111" i="55"/>
  <c r="F59" i="55"/>
  <c r="BA26" i="55" s="1"/>
  <c r="BB26" i="55" s="1"/>
  <c r="BC26" i="55" s="1"/>
  <c r="D73" i="55"/>
  <c r="G105" i="55"/>
  <c r="G106" i="55"/>
  <c r="G119" i="55"/>
  <c r="G55" i="55"/>
  <c r="BD22" i="55" s="1"/>
  <c r="BE22" i="55" s="1"/>
  <c r="BF22" i="55" s="1"/>
  <c r="F105" i="55"/>
  <c r="F118" i="55"/>
  <c r="F86" i="55"/>
  <c r="F107" i="55"/>
  <c r="F55" i="55"/>
  <c r="BA22" i="55" s="1"/>
  <c r="BB22" i="55" s="1"/>
  <c r="BC22" i="55" s="1"/>
  <c r="G93" i="55"/>
  <c r="G98" i="55"/>
  <c r="G107" i="55"/>
  <c r="G112" i="55"/>
  <c r="G89" i="55"/>
  <c r="G90" i="55"/>
  <c r="G103" i="55"/>
  <c r="G108" i="55"/>
  <c r="F116" i="55"/>
  <c r="F84" i="55"/>
  <c r="F93" i="55"/>
  <c r="F106" i="55"/>
  <c r="F56" i="55"/>
  <c r="BA23" i="55" s="1"/>
  <c r="BB23" i="55" s="1"/>
  <c r="BC23" i="55" s="1"/>
  <c r="BI31" i="55"/>
  <c r="E47" i="55" s="1"/>
  <c r="G113" i="55"/>
  <c r="G57" i="55"/>
  <c r="G94" i="55"/>
  <c r="G115" i="55"/>
  <c r="G83" i="55"/>
  <c r="G100" i="55"/>
  <c r="G58" i="55"/>
  <c r="BD25" i="55" s="1"/>
  <c r="BE25" i="55" s="1"/>
  <c r="BF25" i="55" s="1"/>
  <c r="G97" i="55"/>
  <c r="G110" i="55"/>
  <c r="G60" i="55"/>
  <c r="BD27" i="55" s="1"/>
  <c r="BE27" i="55" s="1"/>
  <c r="BF27" i="55" s="1"/>
  <c r="G99" i="55"/>
  <c r="G116" i="55"/>
  <c r="F68" i="55"/>
  <c r="AT20" i="50"/>
  <c r="D68" i="55"/>
  <c r="D70" i="55"/>
  <c r="AQ20" i="50"/>
  <c r="J61" i="50"/>
  <c r="AR20" i="50"/>
  <c r="AS20" i="50"/>
  <c r="AW20" i="50"/>
  <c r="AP40" i="55" a="1"/>
  <c r="AP40" i="55" s="1"/>
  <c r="AT40" i="55" s="1" a="1"/>
  <c r="J56" i="50"/>
  <c r="J57" i="50"/>
  <c r="J59" i="50"/>
  <c r="J60" i="50"/>
  <c r="J58" i="50"/>
  <c r="J99" i="50"/>
  <c r="J98" i="50"/>
  <c r="J118" i="50"/>
  <c r="J104" i="50"/>
  <c r="J106" i="50"/>
  <c r="AK31" i="50"/>
  <c r="AH37" i="50" s="1"/>
  <c r="J117" i="50"/>
  <c r="J88" i="50"/>
  <c r="J86" i="50"/>
  <c r="J120" i="50"/>
  <c r="J107" i="50"/>
  <c r="J105" i="50"/>
  <c r="J85" i="50"/>
  <c r="Z31" i="50"/>
  <c r="AL31" i="50"/>
  <c r="AH31" i="50"/>
  <c r="J100" i="50"/>
  <c r="J82" i="50"/>
  <c r="J110" i="50"/>
  <c r="J93" i="50"/>
  <c r="J90" i="50"/>
  <c r="J119" i="50"/>
  <c r="J97" i="50"/>
  <c r="J52" i="50"/>
  <c r="J103" i="50"/>
  <c r="J113" i="50"/>
  <c r="J55" i="50"/>
  <c r="V31" i="50"/>
  <c r="AM31" i="50"/>
  <c r="AI38" i="50" s="1"/>
  <c r="AN31" i="50"/>
  <c r="AK38" i="50" s="1"/>
  <c r="J114" i="50"/>
  <c r="J95" i="50"/>
  <c r="J94" i="50"/>
  <c r="J112" i="50"/>
  <c r="J83" i="50"/>
  <c r="J87" i="50"/>
  <c r="J91" i="50"/>
  <c r="J53" i="50"/>
  <c r="J102" i="50"/>
  <c r="J101" i="50"/>
  <c r="J92" i="50"/>
  <c r="J115" i="50"/>
  <c r="AW19" i="50"/>
  <c r="AT19" i="50"/>
  <c r="AP31" i="50"/>
  <c r="AP36" i="50" s="1"/>
  <c r="AU19" i="50"/>
  <c r="AV19" i="50"/>
  <c r="AV31" i="50" s="1"/>
  <c r="AR38" i="50" s="1"/>
  <c r="AQ19" i="50"/>
  <c r="AR19" i="50"/>
  <c r="AS19" i="50"/>
  <c r="W31" i="50"/>
  <c r="AD19" i="50"/>
  <c r="AD31" i="50" s="1"/>
  <c r="AE19" i="50"/>
  <c r="AE31" i="50" s="1"/>
  <c r="AF19" i="50"/>
  <c r="AF31" i="50" s="1"/>
  <c r="AC19" i="50"/>
  <c r="AC31" i="50" s="1"/>
  <c r="AA31" i="50"/>
  <c r="AB19" i="50"/>
  <c r="AB31" i="50" s="1"/>
  <c r="X31" i="50"/>
  <c r="Y31" i="50"/>
  <c r="AJ31" i="50"/>
  <c r="AK37" i="50" s="1"/>
  <c r="AI31" i="50"/>
  <c r="J108" i="50"/>
  <c r="J116" i="50"/>
  <c r="J81" i="50"/>
  <c r="J111" i="50"/>
  <c r="J54" i="50"/>
  <c r="J84" i="50"/>
  <c r="J89" i="50"/>
  <c r="J96" i="50"/>
  <c r="J109" i="50"/>
  <c r="AU31" i="50" l="1"/>
  <c r="E67" i="55"/>
  <c r="E73" i="55"/>
  <c r="F74" i="55"/>
  <c r="F44" i="55"/>
  <c r="AK40" i="55"/>
  <c r="F45" i="55" s="1"/>
  <c r="F70" i="55"/>
  <c r="BD24" i="55"/>
  <c r="BE24" i="55" s="1"/>
  <c r="BF24" i="55" s="1"/>
  <c r="F72" i="55"/>
  <c r="BD26" i="55"/>
  <c r="BE26" i="55" s="1"/>
  <c r="BF26" i="55" s="1"/>
  <c r="E74" i="55"/>
  <c r="BA28" i="55"/>
  <c r="BB28" i="55" s="1"/>
  <c r="BC28" i="55" s="1"/>
  <c r="D75" i="55"/>
  <c r="E70" i="55"/>
  <c r="AT31" i="50"/>
  <c r="AQ37" i="50" s="1"/>
  <c r="E71" i="55"/>
  <c r="BA19" i="55"/>
  <c r="BB19" i="55" s="1"/>
  <c r="BC19" i="55" s="1"/>
  <c r="BD21" i="55"/>
  <c r="BE21" i="55" s="1"/>
  <c r="BF21" i="55" s="1"/>
  <c r="F66" i="55"/>
  <c r="E69" i="55"/>
  <c r="F69" i="55"/>
  <c r="E68" i="55"/>
  <c r="AZ31" i="55"/>
  <c r="E40" i="55" s="1"/>
  <c r="BD19" i="55"/>
  <c r="BE19" i="55" s="1"/>
  <c r="BF19" i="55" s="1"/>
  <c r="AR31" i="50"/>
  <c r="AT36" i="50" s="1"/>
  <c r="E66" i="55"/>
  <c r="F71" i="55"/>
  <c r="E72" i="55"/>
  <c r="F73" i="55"/>
  <c r="AQ31" i="50"/>
  <c r="AQ36" i="50" s="1"/>
  <c r="AS31" i="50"/>
  <c r="AT37" i="50" s="1"/>
  <c r="AW31" i="50"/>
  <c r="AT38" i="50" s="1"/>
  <c r="BG28" i="50"/>
  <c r="BH28" i="50" s="1"/>
  <c r="G74" i="50"/>
  <c r="AT40" i="55"/>
  <c r="G45" i="55" s="1"/>
  <c r="G44" i="55"/>
  <c r="G43" i="55"/>
  <c r="G66" i="50"/>
  <c r="BG20" i="50"/>
  <c r="BH20" i="50" s="1"/>
  <c r="G65" i="50"/>
  <c r="BG19" i="50"/>
  <c r="BH19" i="50" s="1"/>
  <c r="G69" i="50"/>
  <c r="BG23" i="50"/>
  <c r="BH23" i="50" s="1"/>
  <c r="G71" i="50"/>
  <c r="BG25" i="50"/>
  <c r="BH25" i="50" s="1"/>
  <c r="G73" i="50"/>
  <c r="BG27" i="50"/>
  <c r="BH27" i="50" s="1"/>
  <c r="G67" i="50"/>
  <c r="BG21" i="50"/>
  <c r="BH21" i="50" s="1"/>
  <c r="G68" i="50"/>
  <c r="BG22" i="50"/>
  <c r="BH22" i="50" s="1"/>
  <c r="G72" i="50"/>
  <c r="BG26" i="50"/>
  <c r="BH26" i="50" s="1"/>
  <c r="G70" i="50"/>
  <c r="BG24" i="50"/>
  <c r="BH24" i="50" s="1"/>
  <c r="AK36" i="50"/>
  <c r="AG38" i="50"/>
  <c r="AI36" i="50"/>
  <c r="G36" i="50"/>
  <c r="F38" i="50"/>
  <c r="F39" i="50" s="1"/>
  <c r="F37" i="50"/>
  <c r="G37" i="50"/>
  <c r="G38" i="50"/>
  <c r="G39" i="50" s="1"/>
  <c r="AH36" i="50"/>
  <c r="AG37" i="50"/>
  <c r="AR37" i="50"/>
  <c r="AQ38" i="50"/>
  <c r="F36" i="50"/>
  <c r="AH38" i="50"/>
  <c r="AI37" i="50"/>
  <c r="J151" i="55" l="1"/>
  <c r="J155" i="55"/>
  <c r="J164" i="55"/>
  <c r="J175" i="55"/>
  <c r="J179" i="55"/>
  <c r="J135" i="55"/>
  <c r="J140" i="55"/>
  <c r="J159" i="55"/>
  <c r="J128" i="55"/>
  <c r="J139" i="55"/>
  <c r="J124" i="55"/>
  <c r="J168" i="55"/>
  <c r="J144" i="55"/>
  <c r="J163" i="55"/>
  <c r="J148" i="55"/>
  <c r="J172" i="55"/>
  <c r="J176" i="55"/>
  <c r="J180" i="55"/>
  <c r="J123" i="55"/>
  <c r="J132" i="55"/>
  <c r="J143" i="55"/>
  <c r="J152" i="55"/>
  <c r="J156" i="55"/>
  <c r="J167" i="55"/>
  <c r="J121" i="55"/>
  <c r="J127" i="55"/>
  <c r="J160" i="55"/>
  <c r="J131" i="55"/>
  <c r="J136" i="55"/>
  <c r="J147" i="55"/>
  <c r="J171" i="55"/>
  <c r="J169" i="55"/>
  <c r="J161" i="55"/>
  <c r="J157" i="55"/>
  <c r="J141" i="55"/>
  <c r="J153" i="55"/>
  <c r="J122" i="55"/>
  <c r="J149" i="55"/>
  <c r="J145" i="55"/>
  <c r="J137" i="55"/>
  <c r="J178" i="55"/>
  <c r="J170" i="55"/>
  <c r="J162" i="55"/>
  <c r="J154" i="55"/>
  <c r="J146" i="55"/>
  <c r="J138" i="55"/>
  <c r="J130" i="55"/>
  <c r="J177" i="55"/>
  <c r="J125" i="55"/>
  <c r="J133" i="55"/>
  <c r="J165" i="55"/>
  <c r="J129" i="55"/>
  <c r="J173" i="55"/>
  <c r="J174" i="55"/>
  <c r="J166" i="55"/>
  <c r="J158" i="55"/>
  <c r="J150" i="55"/>
  <c r="J142" i="55"/>
  <c r="J134" i="55"/>
  <c r="J126" i="55"/>
  <c r="I167" i="50"/>
  <c r="I136" i="50"/>
  <c r="I165" i="50"/>
  <c r="I160" i="50"/>
  <c r="I156" i="50"/>
  <c r="I166" i="50"/>
  <c r="I180" i="50"/>
  <c r="I179" i="50"/>
  <c r="I163" i="50"/>
  <c r="I153" i="50"/>
  <c r="I130" i="50"/>
  <c r="I176" i="50"/>
  <c r="I178" i="50"/>
  <c r="I172" i="50"/>
  <c r="I175" i="50"/>
  <c r="I159" i="50"/>
  <c r="I152" i="50"/>
  <c r="I162" i="50"/>
  <c r="I174" i="50"/>
  <c r="I168" i="50"/>
  <c r="I170" i="50"/>
  <c r="I158" i="50"/>
  <c r="I164" i="50"/>
  <c r="I171" i="50"/>
  <c r="I140" i="50"/>
  <c r="I154" i="50"/>
  <c r="I177" i="50"/>
  <c r="I173" i="50"/>
  <c r="I169" i="50"/>
  <c r="I146" i="50"/>
  <c r="I161" i="50"/>
  <c r="I138" i="50"/>
  <c r="I157" i="50"/>
  <c r="I134" i="50"/>
  <c r="I122" i="50"/>
  <c r="I127" i="50"/>
  <c r="I133" i="50"/>
  <c r="I151" i="50"/>
  <c r="I135" i="50"/>
  <c r="I126" i="50"/>
  <c r="I148" i="50"/>
  <c r="I142" i="50"/>
  <c r="I149" i="50"/>
  <c r="I150" i="50"/>
  <c r="I155" i="50"/>
  <c r="I137" i="50"/>
  <c r="I128" i="50"/>
  <c r="I147" i="50"/>
  <c r="I125" i="50"/>
  <c r="I141" i="50"/>
  <c r="I145" i="50"/>
  <c r="I143" i="50"/>
  <c r="I123" i="50"/>
  <c r="I129" i="50"/>
  <c r="I139" i="50"/>
  <c r="I131" i="50"/>
  <c r="I121" i="50"/>
  <c r="I132" i="50"/>
  <c r="I124" i="50"/>
  <c r="I144" i="50"/>
  <c r="I85" i="55"/>
  <c r="H178" i="50"/>
  <c r="H170" i="50"/>
  <c r="H162" i="50"/>
  <c r="H175" i="50"/>
  <c r="H154" i="50"/>
  <c r="H159" i="50"/>
  <c r="H176" i="50"/>
  <c r="H168" i="50"/>
  <c r="H160" i="50"/>
  <c r="H171" i="50"/>
  <c r="H174" i="50"/>
  <c r="H166" i="50"/>
  <c r="H158" i="50"/>
  <c r="H167" i="50"/>
  <c r="H152" i="50"/>
  <c r="H141" i="50"/>
  <c r="H180" i="50"/>
  <c r="H172" i="50"/>
  <c r="H164" i="50"/>
  <c r="H156" i="50"/>
  <c r="H179" i="50"/>
  <c r="H163" i="50"/>
  <c r="H140" i="50"/>
  <c r="H146" i="50"/>
  <c r="H169" i="50"/>
  <c r="H135" i="50"/>
  <c r="H165" i="50"/>
  <c r="H123" i="50"/>
  <c r="H122" i="50"/>
  <c r="H161" i="50"/>
  <c r="H121" i="50"/>
  <c r="H157" i="50"/>
  <c r="H138" i="50"/>
  <c r="H177" i="50"/>
  <c r="H173" i="50"/>
  <c r="H127" i="50"/>
  <c r="H136" i="50"/>
  <c r="H142" i="50"/>
  <c r="H126" i="50"/>
  <c r="H128" i="50"/>
  <c r="H124" i="50"/>
  <c r="H153" i="50"/>
  <c r="H143" i="50"/>
  <c r="H150" i="50"/>
  <c r="H134" i="50"/>
  <c r="H137" i="50"/>
  <c r="H133" i="50"/>
  <c r="H147" i="50"/>
  <c r="H155" i="50"/>
  <c r="H144" i="50"/>
  <c r="H149" i="50"/>
  <c r="H139" i="50"/>
  <c r="H132" i="50"/>
  <c r="H145" i="50"/>
  <c r="H151" i="50"/>
  <c r="H130" i="50"/>
  <c r="H129" i="50"/>
  <c r="H125" i="50"/>
  <c r="H148" i="50"/>
  <c r="H131" i="50"/>
  <c r="I135" i="55"/>
  <c r="I141" i="55"/>
  <c r="I159" i="55"/>
  <c r="I165" i="55"/>
  <c r="I149" i="55"/>
  <c r="I125" i="55"/>
  <c r="I129" i="55"/>
  <c r="I139" i="55"/>
  <c r="I145" i="55"/>
  <c r="I163" i="55"/>
  <c r="I169" i="55"/>
  <c r="I123" i="55"/>
  <c r="I133" i="55"/>
  <c r="I143" i="55"/>
  <c r="I153" i="55"/>
  <c r="I157" i="55"/>
  <c r="I167" i="55"/>
  <c r="I173" i="55"/>
  <c r="I177" i="55"/>
  <c r="I121" i="55"/>
  <c r="I127" i="55"/>
  <c r="I131" i="55"/>
  <c r="I137" i="55"/>
  <c r="I147" i="55"/>
  <c r="I161" i="55"/>
  <c r="I171" i="55"/>
  <c r="I151" i="55"/>
  <c r="I155" i="55"/>
  <c r="I140" i="55"/>
  <c r="I178" i="55"/>
  <c r="I176" i="55"/>
  <c r="I160" i="55"/>
  <c r="I128" i="55"/>
  <c r="I166" i="55"/>
  <c r="I148" i="55"/>
  <c r="I134" i="55"/>
  <c r="I150" i="55"/>
  <c r="I172" i="55"/>
  <c r="I136" i="55"/>
  <c r="I170" i="55"/>
  <c r="I124" i="55"/>
  <c r="I156" i="55"/>
  <c r="I179" i="55"/>
  <c r="I168" i="55"/>
  <c r="I144" i="55"/>
  <c r="I162" i="55"/>
  <c r="I154" i="55"/>
  <c r="I132" i="55"/>
  <c r="I126" i="55"/>
  <c r="I142" i="55"/>
  <c r="I180" i="55"/>
  <c r="I164" i="55"/>
  <c r="I152" i="55"/>
  <c r="I158" i="55"/>
  <c r="I175" i="55"/>
  <c r="I146" i="55"/>
  <c r="I138" i="55"/>
  <c r="I130" i="55"/>
  <c r="I122" i="55"/>
  <c r="I174" i="55"/>
  <c r="I83" i="55"/>
  <c r="BP28" i="55"/>
  <c r="I99" i="55"/>
  <c r="I86" i="55"/>
  <c r="I106" i="55"/>
  <c r="I94" i="55"/>
  <c r="I101" i="55"/>
  <c r="I112" i="55"/>
  <c r="I103" i="55"/>
  <c r="I92" i="55"/>
  <c r="I87" i="55"/>
  <c r="BP24" i="55"/>
  <c r="BP19" i="55"/>
  <c r="I56" i="55"/>
  <c r="BJ23" i="55" s="1"/>
  <c r="BK23" i="55" s="1"/>
  <c r="I100" i="55"/>
  <c r="I55" i="55"/>
  <c r="H68" i="55" s="1"/>
  <c r="I88" i="55"/>
  <c r="I84" i="55"/>
  <c r="I91" i="55"/>
  <c r="I117" i="55"/>
  <c r="I113" i="55"/>
  <c r="I95" i="55"/>
  <c r="I102" i="55"/>
  <c r="I58" i="55"/>
  <c r="BJ25" i="55" s="1"/>
  <c r="BK25" i="55" s="1"/>
  <c r="I52" i="55"/>
  <c r="BJ19" i="55" s="1"/>
  <c r="BK19" i="55" s="1"/>
  <c r="I82" i="55"/>
  <c r="I119" i="55"/>
  <c r="I61" i="55"/>
  <c r="BJ28" i="55" s="1"/>
  <c r="BK28" i="55" s="1"/>
  <c r="I93" i="55"/>
  <c r="I57" i="55"/>
  <c r="BJ24" i="55" s="1"/>
  <c r="BK24" i="55" s="1"/>
  <c r="I81" i="55"/>
  <c r="I98" i="55"/>
  <c r="BP21" i="55"/>
  <c r="I118" i="55"/>
  <c r="I97" i="55"/>
  <c r="I108" i="55"/>
  <c r="I116" i="55"/>
  <c r="I60" i="55"/>
  <c r="BJ27" i="55" s="1"/>
  <c r="BK27" i="55" s="1"/>
  <c r="I110" i="55"/>
  <c r="I107" i="55"/>
  <c r="I89" i="55"/>
  <c r="I120" i="55"/>
  <c r="I105" i="55"/>
  <c r="I59" i="55"/>
  <c r="H72" i="55" s="1"/>
  <c r="I111" i="55"/>
  <c r="I53" i="55"/>
  <c r="H66" i="55" s="1"/>
  <c r="I114" i="55"/>
  <c r="BP22" i="55"/>
  <c r="I109" i="55"/>
  <c r="I96" i="55"/>
  <c r="I115" i="55"/>
  <c r="I90" i="55"/>
  <c r="I104" i="55"/>
  <c r="BP20" i="55"/>
  <c r="I54" i="55"/>
  <c r="BJ21" i="55" s="1"/>
  <c r="BK21" i="55" s="1"/>
  <c r="BP27" i="55"/>
  <c r="BP23" i="55"/>
  <c r="BP25" i="55"/>
  <c r="BP26" i="55"/>
  <c r="BC31" i="55"/>
  <c r="F40" i="55" s="1"/>
  <c r="BR22" i="55"/>
  <c r="BR23" i="55"/>
  <c r="BR24" i="55"/>
  <c r="BR25" i="55"/>
  <c r="BR26" i="55"/>
  <c r="BR27" i="55"/>
  <c r="BR28" i="55"/>
  <c r="AR36" i="50"/>
  <c r="J61" i="55"/>
  <c r="BM28" i="55" s="1"/>
  <c r="BN28" i="55" s="1"/>
  <c r="E75" i="55"/>
  <c r="F75" i="55"/>
  <c r="BF31" i="55"/>
  <c r="G40" i="55" s="1"/>
  <c r="J102" i="55"/>
  <c r="AP38" i="50"/>
  <c r="G75" i="50"/>
  <c r="AP37" i="50"/>
  <c r="I61" i="50"/>
  <c r="BD28" i="50" s="1"/>
  <c r="BE28" i="50" s="1"/>
  <c r="H61" i="50"/>
  <c r="J83" i="55"/>
  <c r="J107" i="55"/>
  <c r="J100" i="55"/>
  <c r="J58" i="55"/>
  <c r="J112" i="55"/>
  <c r="J111" i="55"/>
  <c r="BR19" i="55"/>
  <c r="J99" i="55"/>
  <c r="J104" i="55"/>
  <c r="J55" i="55"/>
  <c r="BM22" i="55" s="1"/>
  <c r="BN22" i="55" s="1"/>
  <c r="J110" i="55"/>
  <c r="J52" i="55"/>
  <c r="I65" i="55" s="1"/>
  <c r="BR21" i="55"/>
  <c r="J92" i="55"/>
  <c r="J95" i="55"/>
  <c r="J90" i="55"/>
  <c r="J120" i="55"/>
  <c r="J113" i="55"/>
  <c r="J114" i="55"/>
  <c r="J106" i="55"/>
  <c r="J94" i="55"/>
  <c r="J118" i="55"/>
  <c r="J105" i="55"/>
  <c r="J116" i="55"/>
  <c r="J115" i="55"/>
  <c r="J59" i="55"/>
  <c r="BM26" i="55" s="1"/>
  <c r="BN26" i="55" s="1"/>
  <c r="J86" i="55"/>
  <c r="J119" i="55"/>
  <c r="BR20" i="55"/>
  <c r="J60" i="55"/>
  <c r="BM27" i="55" s="1"/>
  <c r="BN27" i="55" s="1"/>
  <c r="J56" i="55"/>
  <c r="BM23" i="55" s="1"/>
  <c r="BN23" i="55" s="1"/>
  <c r="J117" i="55"/>
  <c r="J57" i="55"/>
  <c r="BM24" i="55" s="1"/>
  <c r="BN24" i="55" s="1"/>
  <c r="J96" i="55"/>
  <c r="J82" i="55"/>
  <c r="J98" i="55"/>
  <c r="J88" i="55"/>
  <c r="J84" i="55"/>
  <c r="J87" i="55"/>
  <c r="J85" i="55"/>
  <c r="J91" i="55"/>
  <c r="J109" i="55"/>
  <c r="J103" i="55"/>
  <c r="J54" i="55"/>
  <c r="J101" i="55"/>
  <c r="J97" i="55"/>
  <c r="J89" i="55"/>
  <c r="J108" i="55"/>
  <c r="J53" i="55"/>
  <c r="J81" i="55"/>
  <c r="J93" i="55"/>
  <c r="H59" i="50"/>
  <c r="H58" i="50"/>
  <c r="H60" i="50"/>
  <c r="H56" i="50"/>
  <c r="H57" i="50"/>
  <c r="I59" i="50"/>
  <c r="I60" i="50"/>
  <c r="I58" i="50"/>
  <c r="I57" i="50"/>
  <c r="I56" i="50"/>
  <c r="I90" i="50"/>
  <c r="H113" i="50"/>
  <c r="H115" i="50"/>
  <c r="H108" i="50"/>
  <c r="H55" i="50"/>
  <c r="H89" i="50"/>
  <c r="H119" i="50"/>
  <c r="H106" i="50"/>
  <c r="AG40" i="50" a="1"/>
  <c r="AG40" i="50" s="1"/>
  <c r="H88" i="50"/>
  <c r="H87" i="50"/>
  <c r="H114" i="50"/>
  <c r="H91" i="50"/>
  <c r="H86" i="50"/>
  <c r="I109" i="50"/>
  <c r="I118" i="50"/>
  <c r="I86" i="50"/>
  <c r="I95" i="50"/>
  <c r="I98" i="50"/>
  <c r="I108" i="50"/>
  <c r="I120" i="50"/>
  <c r="I89" i="50"/>
  <c r="I88" i="50"/>
  <c r="I91" i="50"/>
  <c r="I104" i="50"/>
  <c r="I101" i="50"/>
  <c r="I110" i="50"/>
  <c r="I119" i="50"/>
  <c r="I87" i="50"/>
  <c r="I100" i="50"/>
  <c r="I105" i="50"/>
  <c r="I83" i="50"/>
  <c r="I115" i="50"/>
  <c r="I97" i="50"/>
  <c r="I84" i="50"/>
  <c r="I93" i="50"/>
  <c r="I102" i="50"/>
  <c r="I111" i="50"/>
  <c r="I114" i="50"/>
  <c r="I82" i="50"/>
  <c r="I92" i="50"/>
  <c r="I99" i="50"/>
  <c r="I113" i="50"/>
  <c r="I112" i="50"/>
  <c r="I96" i="50"/>
  <c r="I117" i="50"/>
  <c r="I85" i="50"/>
  <c r="I94" i="50"/>
  <c r="I103" i="50"/>
  <c r="I106" i="50"/>
  <c r="I116" i="50"/>
  <c r="I107" i="50"/>
  <c r="I81" i="50"/>
  <c r="I53" i="50"/>
  <c r="I55" i="50"/>
  <c r="I54" i="50"/>
  <c r="I52" i="50"/>
  <c r="H110" i="50"/>
  <c r="H105" i="50"/>
  <c r="H96" i="50"/>
  <c r="H94" i="50"/>
  <c r="H111" i="50"/>
  <c r="H90" i="50"/>
  <c r="H107" i="50"/>
  <c r="H98" i="50"/>
  <c r="H84" i="50"/>
  <c r="H109" i="50"/>
  <c r="H54" i="50"/>
  <c r="H53" i="50"/>
  <c r="H93" i="50"/>
  <c r="H102" i="50"/>
  <c r="H103" i="50"/>
  <c r="H95" i="50"/>
  <c r="H101" i="50"/>
  <c r="H100" i="50"/>
  <c r="H99" i="50"/>
  <c r="H116" i="50"/>
  <c r="H118" i="50"/>
  <c r="H82" i="50"/>
  <c r="H52" i="50"/>
  <c r="H85" i="50"/>
  <c r="H117" i="50"/>
  <c r="H97" i="50"/>
  <c r="H81" i="50"/>
  <c r="H83" i="50"/>
  <c r="H112" i="50"/>
  <c r="H120" i="50"/>
  <c r="H104" i="50"/>
  <c r="H92" i="50"/>
  <c r="H69" i="55" l="1"/>
  <c r="H67" i="55"/>
  <c r="BJ22" i="55"/>
  <c r="BK22" i="55" s="1"/>
  <c r="H73" i="55"/>
  <c r="H65" i="55"/>
  <c r="H70" i="55"/>
  <c r="BJ20" i="55"/>
  <c r="BK20" i="55" s="1"/>
  <c r="H71" i="55"/>
  <c r="BP31" i="55"/>
  <c r="F46" i="55" s="1"/>
  <c r="BJ26" i="55"/>
  <c r="BK26" i="55" s="1"/>
  <c r="H74" i="55"/>
  <c r="I71" i="55"/>
  <c r="BM25" i="55"/>
  <c r="BN25" i="55" s="1"/>
  <c r="I74" i="55"/>
  <c r="BR31" i="55"/>
  <c r="G46" i="55" s="1"/>
  <c r="AP40" i="50" a="1"/>
  <c r="AP40" i="50" s="1"/>
  <c r="AT40" i="50" s="1" a="1"/>
  <c r="G44" i="50" s="1"/>
  <c r="F74" i="50"/>
  <c r="BA28" i="50"/>
  <c r="BB28" i="50" s="1"/>
  <c r="E74" i="50"/>
  <c r="I68" i="55"/>
  <c r="BM19" i="55"/>
  <c r="BN19" i="55" s="1"/>
  <c r="I69" i="55"/>
  <c r="I70" i="55"/>
  <c r="I66" i="55"/>
  <c r="BM20" i="55"/>
  <c r="BN20" i="55" s="1"/>
  <c r="I73" i="55"/>
  <c r="I72" i="55"/>
  <c r="I67" i="55"/>
  <c r="BM21" i="55"/>
  <c r="BN21" i="55" s="1"/>
  <c r="F69" i="50"/>
  <c r="BD23" i="50"/>
  <c r="BE23" i="50" s="1"/>
  <c r="E65" i="50"/>
  <c r="BA19" i="50"/>
  <c r="BB19" i="50" s="1"/>
  <c r="F70" i="50"/>
  <c r="BD24" i="50"/>
  <c r="BE24" i="50" s="1"/>
  <c r="E72" i="50"/>
  <c r="BA26" i="50"/>
  <c r="BB26" i="50" s="1"/>
  <c r="F66" i="50"/>
  <c r="BD20" i="50"/>
  <c r="BE20" i="50" s="1"/>
  <c r="F71" i="50"/>
  <c r="BD25" i="50"/>
  <c r="BE25" i="50" s="1"/>
  <c r="E71" i="50"/>
  <c r="BA25" i="50"/>
  <c r="BB25" i="50" s="1"/>
  <c r="F65" i="50"/>
  <c r="BD19" i="50"/>
  <c r="BE19" i="50" s="1"/>
  <c r="F73" i="50"/>
  <c r="BD27" i="50"/>
  <c r="BE27" i="50" s="1"/>
  <c r="E68" i="50"/>
  <c r="BA22" i="50"/>
  <c r="BB22" i="50" s="1"/>
  <c r="F72" i="50"/>
  <c r="BD26" i="50"/>
  <c r="BE26" i="50" s="1"/>
  <c r="E70" i="50"/>
  <c r="BA24" i="50"/>
  <c r="BB24" i="50" s="1"/>
  <c r="F67" i="50"/>
  <c r="BD21" i="50"/>
  <c r="BE21" i="50" s="1"/>
  <c r="E69" i="50"/>
  <c r="BA23" i="50"/>
  <c r="BB23" i="50" s="1"/>
  <c r="E66" i="50"/>
  <c r="BA20" i="50"/>
  <c r="BB20" i="50" s="1"/>
  <c r="E67" i="50"/>
  <c r="BA21" i="50"/>
  <c r="BB21" i="50" s="1"/>
  <c r="F68" i="50"/>
  <c r="BD22" i="50"/>
  <c r="BE22" i="50" s="1"/>
  <c r="E73" i="50"/>
  <c r="BA27" i="50"/>
  <c r="BB27" i="50" s="1"/>
  <c r="AK40" i="50" a="1"/>
  <c r="F44" i="50" s="1"/>
  <c r="BL31" i="55" l="1"/>
  <c r="F47" i="55" s="1"/>
  <c r="H75" i="55"/>
  <c r="I75" i="55"/>
  <c r="F75" i="50"/>
  <c r="E75" i="50"/>
  <c r="BO31" i="55"/>
  <c r="G47" i="55" s="1"/>
  <c r="AT40" i="50"/>
  <c r="G45" i="50" s="1"/>
  <c r="F43" i="50"/>
  <c r="K162" i="50" s="1"/>
  <c r="AK40" i="50"/>
  <c r="F45" i="50" s="1"/>
  <c r="K122" i="50" s="1"/>
  <c r="K151" i="50" l="1"/>
  <c r="K150" i="50"/>
  <c r="K148" i="50"/>
  <c r="K126" i="50"/>
  <c r="K140" i="50"/>
  <c r="K157" i="50"/>
  <c r="K145" i="50"/>
  <c r="K167" i="50"/>
  <c r="K129" i="50"/>
  <c r="K128" i="50"/>
  <c r="K177" i="50"/>
  <c r="K180" i="50"/>
  <c r="K158" i="50"/>
  <c r="K141" i="50"/>
  <c r="K174" i="50"/>
  <c r="K124" i="50"/>
  <c r="K137" i="50"/>
  <c r="K139" i="50"/>
  <c r="K171" i="50"/>
  <c r="K178" i="50"/>
  <c r="K136" i="50"/>
  <c r="K166" i="50"/>
  <c r="K155" i="50"/>
  <c r="K131" i="50"/>
  <c r="K153" i="50"/>
  <c r="K127" i="50"/>
  <c r="K132" i="50"/>
  <c r="K169" i="50"/>
  <c r="K163" i="50"/>
  <c r="K149" i="50"/>
  <c r="K143" i="50"/>
  <c r="K134" i="50"/>
  <c r="K172" i="50"/>
  <c r="K175" i="50"/>
  <c r="K135" i="50"/>
  <c r="K170" i="50"/>
  <c r="K159" i="50"/>
  <c r="K147" i="50"/>
  <c r="K142" i="50"/>
  <c r="K123" i="50"/>
  <c r="K138" i="50"/>
  <c r="K152" i="50"/>
  <c r="K160" i="50"/>
  <c r="K179" i="50"/>
  <c r="K165" i="50"/>
  <c r="K121" i="50"/>
  <c r="K176" i="50"/>
  <c r="K146" i="50"/>
  <c r="K168" i="50"/>
  <c r="K130" i="50"/>
  <c r="K161" i="50"/>
  <c r="K133" i="50"/>
  <c r="K125" i="50"/>
  <c r="K144" i="50"/>
  <c r="K154" i="50"/>
  <c r="K156" i="50"/>
  <c r="K164" i="50"/>
  <c r="K173" i="50"/>
  <c r="BP28" i="50"/>
  <c r="K61" i="50"/>
  <c r="BP25" i="50"/>
  <c r="BP26" i="50"/>
  <c r="BP27" i="50"/>
  <c r="K60" i="50"/>
  <c r="K58" i="50"/>
  <c r="K59" i="50"/>
  <c r="K57" i="50"/>
  <c r="K56" i="50"/>
  <c r="G43" i="50"/>
  <c r="BP24" i="50"/>
  <c r="BP23" i="50"/>
  <c r="K110" i="50"/>
  <c r="K81" i="50"/>
  <c r="K87" i="50"/>
  <c r="K114" i="50"/>
  <c r="K85" i="50"/>
  <c r="K103" i="50"/>
  <c r="K96" i="50"/>
  <c r="K100" i="50"/>
  <c r="K117" i="50"/>
  <c r="K116" i="50"/>
  <c r="K95" i="50"/>
  <c r="K120" i="50"/>
  <c r="K109" i="50"/>
  <c r="K92" i="50"/>
  <c r="K118" i="50"/>
  <c r="K108" i="50"/>
  <c r="K112" i="50"/>
  <c r="K98" i="50"/>
  <c r="K82" i="50"/>
  <c r="K115" i="50"/>
  <c r="K106" i="50"/>
  <c r="K53" i="50"/>
  <c r="K97" i="50"/>
  <c r="K84" i="50"/>
  <c r="K94" i="50"/>
  <c r="K86" i="50"/>
  <c r="K107" i="50"/>
  <c r="K105" i="50"/>
  <c r="K119" i="50"/>
  <c r="K89" i="50"/>
  <c r="BP19" i="50"/>
  <c r="BP20" i="50"/>
  <c r="BP21" i="50"/>
  <c r="BP22" i="50"/>
  <c r="K102" i="50"/>
  <c r="K88" i="50"/>
  <c r="K55" i="50"/>
  <c r="K93" i="50"/>
  <c r="K52" i="50"/>
  <c r="K113" i="50"/>
  <c r="K99" i="50"/>
  <c r="K90" i="50"/>
  <c r="K101" i="50"/>
  <c r="K54" i="50"/>
  <c r="K83" i="50"/>
  <c r="K91" i="50"/>
  <c r="K104" i="50"/>
  <c r="K111" i="50"/>
  <c r="BR28" i="50" l="1"/>
  <c r="L164" i="50"/>
  <c r="L127" i="50"/>
  <c r="L156" i="50"/>
  <c r="L167" i="50"/>
  <c r="L152" i="50"/>
  <c r="L129" i="50"/>
  <c r="L142" i="50"/>
  <c r="L168" i="50"/>
  <c r="L177" i="50"/>
  <c r="L165" i="50"/>
  <c r="L128" i="50"/>
  <c r="L170" i="50"/>
  <c r="L179" i="50"/>
  <c r="L149" i="50"/>
  <c r="L172" i="50"/>
  <c r="L161" i="50"/>
  <c r="L151" i="50"/>
  <c r="L140" i="50"/>
  <c r="L133" i="50"/>
  <c r="L153" i="50"/>
  <c r="L150" i="50"/>
  <c r="L176" i="50"/>
  <c r="L169" i="50"/>
  <c r="L138" i="50"/>
  <c r="L163" i="50"/>
  <c r="L132" i="50"/>
  <c r="L143" i="50"/>
  <c r="L148" i="50"/>
  <c r="L154" i="50"/>
  <c r="L124" i="50"/>
  <c r="L166" i="50"/>
  <c r="L180" i="50"/>
  <c r="L158" i="50"/>
  <c r="L141" i="50"/>
  <c r="L159" i="50"/>
  <c r="L123" i="50"/>
  <c r="L139" i="50"/>
  <c r="L131" i="50"/>
  <c r="L173" i="50"/>
  <c r="L174" i="50"/>
  <c r="L160" i="50"/>
  <c r="L122" i="50"/>
  <c r="L135" i="50"/>
  <c r="L157" i="50"/>
  <c r="L137" i="50"/>
  <c r="L147" i="50"/>
  <c r="L155" i="50"/>
  <c r="L178" i="50"/>
  <c r="L130" i="50"/>
  <c r="L121" i="50"/>
  <c r="L171" i="50"/>
  <c r="L175" i="50"/>
  <c r="L136" i="50"/>
  <c r="L126" i="50"/>
  <c r="L125" i="50"/>
  <c r="L146" i="50"/>
  <c r="L145" i="50"/>
  <c r="L134" i="50"/>
  <c r="L162" i="50"/>
  <c r="L144" i="50"/>
  <c r="L89" i="50"/>
  <c r="L61" i="50"/>
  <c r="BM28" i="50" s="1"/>
  <c r="BN28" i="50" s="1"/>
  <c r="BJ28" i="50"/>
  <c r="BK28" i="50" s="1"/>
  <c r="H74" i="50"/>
  <c r="H73" i="50"/>
  <c r="BJ27" i="50"/>
  <c r="BK27" i="50" s="1"/>
  <c r="H65" i="50"/>
  <c r="BJ19" i="50"/>
  <c r="BK19" i="50" s="1"/>
  <c r="H69" i="50"/>
  <c r="BJ23" i="50"/>
  <c r="BK23" i="50" s="1"/>
  <c r="H67" i="50"/>
  <c r="BJ21" i="50"/>
  <c r="BK21" i="50" s="1"/>
  <c r="H70" i="50"/>
  <c r="BJ24" i="50"/>
  <c r="BK24" i="50" s="1"/>
  <c r="H71" i="50"/>
  <c r="BJ25" i="50"/>
  <c r="BK25" i="50" s="1"/>
  <c r="H68" i="50"/>
  <c r="BJ22" i="50"/>
  <c r="BK22" i="50" s="1"/>
  <c r="H66" i="50"/>
  <c r="BJ20" i="50"/>
  <c r="BK20" i="50" s="1"/>
  <c r="H72" i="50"/>
  <c r="BJ26" i="50"/>
  <c r="BK26" i="50" s="1"/>
  <c r="L97" i="50"/>
  <c r="BR26" i="50"/>
  <c r="BR27" i="50"/>
  <c r="BR25" i="50"/>
  <c r="L103" i="50"/>
  <c r="L55" i="50"/>
  <c r="L54" i="50"/>
  <c r="L83" i="50"/>
  <c r="L119" i="50"/>
  <c r="L105" i="50"/>
  <c r="L101" i="50"/>
  <c r="L85" i="50"/>
  <c r="BR20" i="50"/>
  <c r="BR19" i="50"/>
  <c r="BR22" i="50"/>
  <c r="L96" i="50"/>
  <c r="L106" i="50"/>
  <c r="BR21" i="50"/>
  <c r="L110" i="50"/>
  <c r="L99" i="50"/>
  <c r="L113" i="50"/>
  <c r="L91" i="50"/>
  <c r="BR24" i="50"/>
  <c r="L93" i="50"/>
  <c r="L104" i="50"/>
  <c r="L88" i="50"/>
  <c r="L84" i="50"/>
  <c r="L109" i="50"/>
  <c r="L111" i="50"/>
  <c r="L53" i="50"/>
  <c r="L120" i="50"/>
  <c r="L94" i="50"/>
  <c r="L100" i="50"/>
  <c r="L92" i="50"/>
  <c r="L98" i="50"/>
  <c r="L90" i="50"/>
  <c r="L87" i="50"/>
  <c r="L82" i="50"/>
  <c r="L116" i="50"/>
  <c r="L107" i="50"/>
  <c r="L81" i="50"/>
  <c r="L115" i="50"/>
  <c r="L52" i="50"/>
  <c r="L102" i="50"/>
  <c r="L86" i="50"/>
  <c r="L108" i="50"/>
  <c r="BR23" i="50"/>
  <c r="L114" i="50"/>
  <c r="L95" i="50"/>
  <c r="L112" i="50"/>
  <c r="L117" i="50"/>
  <c r="L118" i="50"/>
  <c r="L57" i="50"/>
  <c r="L56" i="50"/>
  <c r="L60" i="50"/>
  <c r="L59" i="50"/>
  <c r="L58" i="50"/>
  <c r="BQ31" i="50"/>
  <c r="I74" i="50" l="1"/>
  <c r="H75" i="50"/>
  <c r="I69" i="50"/>
  <c r="BM23" i="50"/>
  <c r="BN23" i="50" s="1"/>
  <c r="I66" i="50"/>
  <c r="BM20" i="50"/>
  <c r="BN20" i="50" s="1"/>
  <c r="I67" i="50"/>
  <c r="BM21" i="50"/>
  <c r="BN21" i="50" s="1"/>
  <c r="I68" i="50"/>
  <c r="BM22" i="50"/>
  <c r="BN22" i="50" s="1"/>
  <c r="I71" i="50"/>
  <c r="BM25" i="50"/>
  <c r="BN25" i="50" s="1"/>
  <c r="I70" i="50"/>
  <c r="BM24" i="50"/>
  <c r="BN24" i="50" s="1"/>
  <c r="I65" i="50"/>
  <c r="BM19" i="50"/>
  <c r="BN19" i="50" s="1"/>
  <c r="I72" i="50"/>
  <c r="BM26" i="50"/>
  <c r="BN26" i="50" s="1"/>
  <c r="I73" i="50"/>
  <c r="BM27" i="50"/>
  <c r="BN27" i="50" s="1"/>
  <c r="BR31" i="50"/>
  <c r="G46" i="50" s="1"/>
  <c r="BP31" i="50"/>
  <c r="F46" i="50" s="1"/>
  <c r="BC26" i="50"/>
  <c r="BF22" i="50"/>
  <c r="P31" i="50"/>
  <c r="T31" i="50"/>
  <c r="E37" i="50" s="1"/>
  <c r="G179" i="50" l="1"/>
  <c r="G127" i="50"/>
  <c r="G150" i="50"/>
  <c r="G139" i="50"/>
  <c r="G155" i="50"/>
  <c r="G131" i="50"/>
  <c r="BC27" i="50"/>
  <c r="BC24" i="50"/>
  <c r="BF21" i="50"/>
  <c r="BF20" i="50"/>
  <c r="BC19" i="50"/>
  <c r="BC20" i="50"/>
  <c r="I75" i="50"/>
  <c r="BF28" i="50"/>
  <c r="BC23" i="50"/>
  <c r="E36" i="50"/>
  <c r="G99" i="50" s="1"/>
  <c r="E38" i="50"/>
  <c r="E39" i="50" s="1"/>
  <c r="BF26" i="50"/>
  <c r="BC28" i="50"/>
  <c r="BC25" i="50"/>
  <c r="BC22" i="50"/>
  <c r="BF24" i="50"/>
  <c r="BF27" i="50"/>
  <c r="BF23" i="50"/>
  <c r="BF19" i="50"/>
  <c r="BF25" i="50"/>
  <c r="BC21" i="50"/>
  <c r="G129" i="50" l="1"/>
  <c r="G135" i="50"/>
  <c r="G130" i="50"/>
  <c r="G167" i="50"/>
  <c r="G152" i="50"/>
  <c r="G133" i="50"/>
  <c r="G149" i="50"/>
  <c r="G162" i="50"/>
  <c r="G145" i="50"/>
  <c r="G124" i="50"/>
  <c r="G142" i="50"/>
  <c r="G158" i="50"/>
  <c r="G122" i="50"/>
  <c r="G125" i="50"/>
  <c r="G137" i="50"/>
  <c r="G161" i="50"/>
  <c r="G168" i="50"/>
  <c r="G169" i="50"/>
  <c r="G157" i="50"/>
  <c r="G160" i="50"/>
  <c r="G148" i="50"/>
  <c r="G134" i="50"/>
  <c r="G123" i="50"/>
  <c r="G121" i="50"/>
  <c r="G159" i="50"/>
  <c r="G156" i="50"/>
  <c r="G151" i="50"/>
  <c r="G140" i="50"/>
  <c r="G146" i="50"/>
  <c r="G165" i="50"/>
  <c r="G163" i="50"/>
  <c r="G178" i="50"/>
  <c r="G126" i="50"/>
  <c r="G147" i="50"/>
  <c r="G136" i="50"/>
  <c r="G171" i="50"/>
  <c r="G141" i="50"/>
  <c r="G174" i="50"/>
  <c r="G173" i="50"/>
  <c r="G180" i="50"/>
  <c r="G170" i="50"/>
  <c r="G132" i="50"/>
  <c r="G175" i="50"/>
  <c r="G138" i="50"/>
  <c r="G176" i="50"/>
  <c r="G164" i="50"/>
  <c r="G143" i="50"/>
  <c r="G128" i="50"/>
  <c r="G144" i="50"/>
  <c r="G153" i="50"/>
  <c r="G154" i="50"/>
  <c r="G177" i="50"/>
  <c r="G172" i="50"/>
  <c r="G166" i="50"/>
  <c r="BC31" i="50"/>
  <c r="F40" i="50" s="1"/>
  <c r="BO31" i="50"/>
  <c r="G47" i="50" s="1"/>
  <c r="BI31" i="50"/>
  <c r="E47" i="50" s="1"/>
  <c r="BL31" i="50"/>
  <c r="F47" i="50" s="1"/>
  <c r="BF31" i="50"/>
  <c r="G40" i="50" s="1"/>
  <c r="G83" i="50"/>
  <c r="G56" i="50"/>
  <c r="AX23" i="50" s="1"/>
  <c r="AY23" i="50" s="1"/>
  <c r="AZ23" i="50" s="1"/>
  <c r="G57" i="50"/>
  <c r="D70" i="50" s="1"/>
  <c r="G59" i="50"/>
  <c r="AX26" i="50" s="1"/>
  <c r="AY26" i="50" s="1"/>
  <c r="AZ26" i="50" s="1"/>
  <c r="G101" i="50"/>
  <c r="G111" i="50"/>
  <c r="G95" i="50"/>
  <c r="G110" i="50"/>
  <c r="G54" i="50"/>
  <c r="AX21" i="50" s="1"/>
  <c r="AY21" i="50" s="1"/>
  <c r="AZ21" i="50" s="1"/>
  <c r="G112" i="50"/>
  <c r="G52" i="50"/>
  <c r="AX19" i="50" s="1"/>
  <c r="AY19" i="50" s="1"/>
  <c r="AZ19" i="50" s="1"/>
  <c r="G97" i="50"/>
  <c r="G104" i="50"/>
  <c r="G106" i="50"/>
  <c r="G84" i="50"/>
  <c r="G102" i="50"/>
  <c r="G58" i="50"/>
  <c r="D71" i="50" s="1"/>
  <c r="G96" i="50"/>
  <c r="G109" i="50"/>
  <c r="G89" i="50"/>
  <c r="G53" i="50"/>
  <c r="G118" i="50"/>
  <c r="G100" i="50"/>
  <c r="G88" i="50"/>
  <c r="G119" i="50"/>
  <c r="G105" i="50"/>
  <c r="G55" i="50"/>
  <c r="G98" i="50"/>
  <c r="G90" i="50"/>
  <c r="G115" i="50"/>
  <c r="G114" i="50"/>
  <c r="G82" i="50"/>
  <c r="G92" i="50"/>
  <c r="G93" i="50"/>
  <c r="G60" i="50"/>
  <c r="G108" i="50"/>
  <c r="G103" i="50"/>
  <c r="G113" i="50"/>
  <c r="G87" i="50"/>
  <c r="G81" i="50"/>
  <c r="G117" i="50"/>
  <c r="G91" i="50"/>
  <c r="G86" i="50"/>
  <c r="G107" i="50"/>
  <c r="G116" i="50"/>
  <c r="G61" i="50"/>
  <c r="G120" i="50"/>
  <c r="G94" i="50"/>
  <c r="G85" i="50"/>
  <c r="D69" i="50" l="1"/>
  <c r="D72" i="50"/>
  <c r="D65" i="50"/>
  <c r="AX24" i="50"/>
  <c r="AY24" i="50" s="1"/>
  <c r="AZ24" i="50" s="1"/>
  <c r="D67" i="50"/>
  <c r="AX25" i="50"/>
  <c r="AY25" i="50" s="1"/>
  <c r="AZ25" i="50" s="1"/>
  <c r="AX28" i="50"/>
  <c r="AY28" i="50" s="1"/>
  <c r="AZ28" i="50" s="1"/>
  <c r="D74" i="50"/>
  <c r="AX20" i="50"/>
  <c r="AY20" i="50" s="1"/>
  <c r="AZ20" i="50" s="1"/>
  <c r="D66" i="50"/>
  <c r="AX27" i="50"/>
  <c r="AY27" i="50" s="1"/>
  <c r="AZ27" i="50" s="1"/>
  <c r="D73" i="50"/>
  <c r="AX22" i="50"/>
  <c r="AY22" i="50" s="1"/>
  <c r="AZ22" i="50" s="1"/>
  <c r="D68" i="50"/>
  <c r="AZ31" i="50" l="1"/>
  <c r="E40" i="50" s="1"/>
  <c r="D75" i="5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<sst xmlns="http://schemas.openxmlformats.org/spreadsheetml/2006/main" count="881" uniqueCount="326">
  <si>
    <t>Calibration Instructions</t>
  </si>
  <si>
    <t>Enter your compound names vertically starting in cell C10 in the Cal Data tab. Include internal standards if used. The spreadsheet currently supports up to 200 compounds.</t>
  </si>
  <si>
    <t>Enter the retention times vertically starting in cell B10 in the Cal data tab, if desired. Retention time data has no effect on the calibration and is only for user reference if needed.</t>
  </si>
  <si>
    <t>Enter any sample information into rows 2-7 in the Cal Data tab, if applicable</t>
  </si>
  <si>
    <t>Enter your calibration responses vertically starting in cell D10 in the Cal Data tab. The spreadsheet currently supports up to 10 calibration levels.</t>
  </si>
  <si>
    <t>Enter your calibration concentrations starting in cell B52 in the Cal Data Formatted tab. Include internal standard concentrations</t>
  </si>
  <si>
    <t>Make a copy of the ISTD Template tab for internal standard calibrations, or a copy of the ESTD Template for external standard calibrations.</t>
  </si>
  <si>
    <t>In the copied tab, enter the compound name in cell B7. The name must match what is entered into the Cal Data tab.</t>
  </si>
  <si>
    <t>For internal standard calibrations, enter the internal standard name in cell C7. The name must match what is entered into the Cal Data tab.</t>
  </si>
  <si>
    <t>The responses and concentrations should pull in to rows 19-28.</t>
  </si>
  <si>
    <t>If less than 10 calibration points were used, highlight the unused rows and delete them. Delete the entire rows from the spreadsheet, not just the data.</t>
  </si>
  <si>
    <t>Calibration curves for equal weighted linear and quadratic calibrations will be to the right of the concentration data.</t>
  </si>
  <si>
    <t>Calibration info all calibrations is shown in rows 31-47.</t>
  </si>
  <si>
    <t>Note:</t>
  </si>
  <si>
    <t>R2 values for weighted quadratic fits do not match MSD Chemstation. Spreadsheet overestimates them.</t>
  </si>
  <si>
    <t>Rows 52-61 calculate the standard concentrations based on each calibration model.</t>
  </si>
  <si>
    <t>Rows 65-75 give absolute residual error for each calibration point. Points are colored based on the amount of error, with green &gt;20% error, yellow between 20-30% error, red &gt;30% error.</t>
  </si>
  <si>
    <t>Sample Instructions</t>
  </si>
  <si>
    <t>Retention times and compound names will automatically be copied over from the Cal Data tab.</t>
  </si>
  <si>
    <t>Enter any sample information into rows 2-7 in the Sample Data tab, if applicable.</t>
  </si>
  <si>
    <t>Enter your sample responses vertically starting in cell D10 in the Sample Data tab. The spreadsheet currently supports up to 40 samples.</t>
  </si>
  <si>
    <t>The data file, misc. data, and responses should pull in to rows 81-120. Calculated results for each calibration model will be to the right of the responses.</t>
  </si>
  <si>
    <t>For internal standard calibrations, the spreadsheet assumes the sample ISTD concentration is equal to the ISTD concentration in the lowest calibration level.</t>
  </si>
  <si>
    <t>This spreadsheet was originally created by the Arizona Department of Health Services. Information they provided on the original spreadsheet is below.</t>
  </si>
  <si>
    <t>This verification spreadsheet was created by Melinda Jacobson at Arizona Department of Health Services, please contact 602/364-0720 or jacobsm@azdhs.gov with any comments or suggestions</t>
  </si>
  <si>
    <t>To use this spreadsheet:</t>
  </si>
  <si>
    <t>1) Enter Lab/Method/Instrument/Date/Compound as needed</t>
  </si>
  <si>
    <t>2) Enter the x- and y-values for each calibration level as needed</t>
  </si>
  <si>
    <t xml:space="preserve">3) If you need to add additional calibration levels, copy and paste the whole row. </t>
  </si>
  <si>
    <t xml:space="preserve">     I recommend copy/paste from the middle levels.  If you copy/paste from either the top or the bottom, then you will have to edit the formula references.</t>
  </si>
  <si>
    <t>4) If you need to delete calibration levels, then delete the whole row</t>
  </si>
  <si>
    <t>5) Columns E and beyond are necessary for the calculations, so don't make any changes to these columns</t>
  </si>
  <si>
    <t>6) Weighing Factors:  This worksheet will automaticall perform weighting: equal, 1/x and 1/x^2</t>
  </si>
  <si>
    <t>7) Enter Sample ID, File ID, and Compound Response to perform concentration calculations as needed</t>
  </si>
  <si>
    <t>To evaluate a curve data tranformations, such as a semi-log or power curve, you can use these spreadsheets as described below…</t>
  </si>
  <si>
    <t>a) edit the values in the concentration cells (i.e., for conc=0.1, enter "=log10(0.1)" for all the conc), then</t>
  </si>
  <si>
    <t>b) then edit the calculated concentration equation for the transformation (i.e., change the equation for a linear to "=10^(((C55-$D$41)/$D$40))"</t>
  </si>
  <si>
    <t xml:space="preserve">To evaluate a curve that "includes zero" as a data point, you'll need to include a whole row that is all zeroes.  </t>
  </si>
  <si>
    <t>To evaluate a curve that has been "forced through zero", you'll need to add all rows as the negative values.</t>
  </si>
  <si>
    <t>These calculations have been compared to the calculations determined in Agilent's EnviroQuant/ChemStation, Thruput's Target software</t>
  </si>
  <si>
    <t>EnviroQuant incorrectly calculates the coefficient of determination for all calibration models that are forced through zero (it actually calculates it as equal weighting)</t>
  </si>
  <si>
    <t>Disregard the error message regarding invalid references, it's an artifact of creation that I can't get rid of…please contact me if you know how to find this error.</t>
  </si>
  <si>
    <t>The equations for weighted quadratic regressions have not been verified…we're still working on that one.  Please contact me if you have any information on weighted quadratic regressions.</t>
  </si>
  <si>
    <t>The equation for the coeffiction of determination for a quadratic regression isn't completely verified.  Please contact me if you have any information on COD for quadratic regression.</t>
  </si>
  <si>
    <t>Data File Name</t>
  </si>
  <si>
    <t>Data File Path</t>
  </si>
  <si>
    <t>Date Acquired</t>
  </si>
  <si>
    <t>Acq. Method File</t>
  </si>
  <si>
    <t>Misc Info</t>
  </si>
  <si>
    <t>Vial Number</t>
  </si>
  <si>
    <t>#</t>
  </si>
  <si>
    <t>Ret Time</t>
  </si>
  <si>
    <t>Name</t>
  </si>
  <si>
    <t>Target Response</t>
  </si>
  <si>
    <t>ISTD test</t>
  </si>
  <si>
    <t>Test</t>
  </si>
  <si>
    <t>Formatted Data - do not change</t>
  </si>
  <si>
    <t>Enter calibation levels here</t>
  </si>
  <si>
    <t>Calibration Concentrations</t>
  </si>
  <si>
    <t>Level</t>
  </si>
  <si>
    <t>Test 1</t>
  </si>
  <si>
    <t>Test 2</t>
  </si>
  <si>
    <t>Test 3</t>
  </si>
  <si>
    <t>Test 4</t>
  </si>
  <si>
    <t>Test 5</t>
  </si>
  <si>
    <t>Test 6</t>
  </si>
  <si>
    <t>Test 7</t>
  </si>
  <si>
    <t>Test 8</t>
  </si>
  <si>
    <t>Test 9</t>
  </si>
  <si>
    <t>Test 10</t>
  </si>
  <si>
    <t>Test 11</t>
  </si>
  <si>
    <t>Test 12</t>
  </si>
  <si>
    <t>Test 13</t>
  </si>
  <si>
    <t>Test 14</t>
  </si>
  <si>
    <t>Test 15</t>
  </si>
  <si>
    <t>Test 16</t>
  </si>
  <si>
    <t>Test 17</t>
  </si>
  <si>
    <t>Test 18</t>
  </si>
  <si>
    <t>Test 19</t>
  </si>
  <si>
    <t>Test 20</t>
  </si>
  <si>
    <t>Test 21</t>
  </si>
  <si>
    <t>Test 22</t>
  </si>
  <si>
    <t>Test 23</t>
  </si>
  <si>
    <t>Test 24</t>
  </si>
  <si>
    <t>Test 25</t>
  </si>
  <si>
    <t>Test 26</t>
  </si>
  <si>
    <t>Test 27</t>
  </si>
  <si>
    <t>Test 28</t>
  </si>
  <si>
    <t>Test 29</t>
  </si>
  <si>
    <t>Test 30</t>
  </si>
  <si>
    <t>Test 31</t>
  </si>
  <si>
    <t>Test 32</t>
  </si>
  <si>
    <t>Test 33</t>
  </si>
  <si>
    <t>Test 34</t>
  </si>
  <si>
    <t>Test 35</t>
  </si>
  <si>
    <t>Test 36</t>
  </si>
  <si>
    <t>Test 37</t>
  </si>
  <si>
    <t>Test 38</t>
  </si>
  <si>
    <t>Test 39</t>
  </si>
  <si>
    <t>Test 40</t>
  </si>
  <si>
    <t>Test 41</t>
  </si>
  <si>
    <t>Test 42</t>
  </si>
  <si>
    <t>Test 43</t>
  </si>
  <si>
    <t>Test 44</t>
  </si>
  <si>
    <t>Test 45</t>
  </si>
  <si>
    <t>Test 46</t>
  </si>
  <si>
    <t>Test 47</t>
  </si>
  <si>
    <t>Test 48</t>
  </si>
  <si>
    <t>Test 49</t>
  </si>
  <si>
    <t>Test 50</t>
  </si>
  <si>
    <t>Test 51</t>
  </si>
  <si>
    <t>Test 52</t>
  </si>
  <si>
    <t>Test 53</t>
  </si>
  <si>
    <t>Test 54</t>
  </si>
  <si>
    <t>Test 55</t>
  </si>
  <si>
    <t>Test 56</t>
  </si>
  <si>
    <t>Test 57</t>
  </si>
  <si>
    <t>Test 58</t>
  </si>
  <si>
    <t>Test 59</t>
  </si>
  <si>
    <t>Test 60</t>
  </si>
  <si>
    <t>Test 61</t>
  </si>
  <si>
    <t>Test 62</t>
  </si>
  <si>
    <t>Test 63</t>
  </si>
  <si>
    <t>Test 64</t>
  </si>
  <si>
    <t>Test 65</t>
  </si>
  <si>
    <t>Test 66</t>
  </si>
  <si>
    <t>Test 67</t>
  </si>
  <si>
    <t>Test 68</t>
  </si>
  <si>
    <t>Test 69</t>
  </si>
  <si>
    <t>Test 70</t>
  </si>
  <si>
    <t>Test 71</t>
  </si>
  <si>
    <t>Test 72</t>
  </si>
  <si>
    <t>Test 73</t>
  </si>
  <si>
    <t>Test 74</t>
  </si>
  <si>
    <t>Test 75</t>
  </si>
  <si>
    <t>Test 76</t>
  </si>
  <si>
    <t>Test 77</t>
  </si>
  <si>
    <t>Test 78</t>
  </si>
  <si>
    <t>Test 79</t>
  </si>
  <si>
    <t>Test 80</t>
  </si>
  <si>
    <t>Test 81</t>
  </si>
  <si>
    <t>Test 82</t>
  </si>
  <si>
    <t>Test 83</t>
  </si>
  <si>
    <t>Test 84</t>
  </si>
  <si>
    <t>Test 85</t>
  </si>
  <si>
    <t>Test 86</t>
  </si>
  <si>
    <t>Test 87</t>
  </si>
  <si>
    <t>Test 88</t>
  </si>
  <si>
    <t>Test 89</t>
  </si>
  <si>
    <t>Test 90</t>
  </si>
  <si>
    <t>Test 91</t>
  </si>
  <si>
    <t>Test 92</t>
  </si>
  <si>
    <t>Test 93</t>
  </si>
  <si>
    <t>Test 94</t>
  </si>
  <si>
    <t>Test 95</t>
  </si>
  <si>
    <t>Test 96</t>
  </si>
  <si>
    <t>Test 97</t>
  </si>
  <si>
    <t>Test 98</t>
  </si>
  <si>
    <t>Test 99</t>
  </si>
  <si>
    <t>Test 100</t>
  </si>
  <si>
    <t>Test compound</t>
  </si>
  <si>
    <t>Internal Standard Initial Calibration and Calculation Worksheet</t>
  </si>
  <si>
    <t>Lab:</t>
  </si>
  <si>
    <t>Method:</t>
  </si>
  <si>
    <t>Instrument:</t>
  </si>
  <si>
    <t>Curve Date:</t>
  </si>
  <si>
    <t>Compound:</t>
  </si>
  <si>
    <t>test</t>
  </si>
  <si>
    <t>Internal Standard:</t>
  </si>
  <si>
    <t>Initial Calibration Model Worksheet</t>
  </si>
  <si>
    <t>Compound Area                     Ax</t>
  </si>
  <si>
    <t>ISTD Area                            Ais</t>
  </si>
  <si>
    <t>Compound Conc                Cx</t>
  </si>
  <si>
    <t>ISTD Conc Cis</t>
  </si>
  <si>
    <t>Y-Values</t>
  </si>
  <si>
    <t>X-Values</t>
  </si>
  <si>
    <r>
      <t>X</t>
    </r>
    <r>
      <rPr>
        <b/>
        <vertAlign val="superscript"/>
        <sz val="10"/>
        <rFont val="Arial"/>
        <family val="2"/>
      </rPr>
      <t>2</t>
    </r>
  </si>
  <si>
    <t>RF</t>
  </si>
  <si>
    <t>Factors to calculate Linear Regression                   (Equal Weight)</t>
  </si>
  <si>
    <t>Factors to calculate Linear Regression                                                                   (Inverse of Concentration Weighing)</t>
  </si>
  <si>
    <t>Factors to calculate Linear Regression                                                                       (Inverse of Concentration Squared Weighing)</t>
  </si>
  <si>
    <t xml:space="preserve">Factors to calculate Quadratic Regression                                                                                                                                            </t>
  </si>
  <si>
    <t>Factors to calculate %RSE</t>
  </si>
  <si>
    <t>Factors to calculate r2</t>
  </si>
  <si>
    <t>(Inverse of Concentration Weighing)</t>
  </si>
  <si>
    <t>(Inverse of Square of Concentration Weighing)</t>
  </si>
  <si>
    <t>Linear Equal Weighted</t>
  </si>
  <si>
    <t>Linear 1/x</t>
  </si>
  <si>
    <t>Linear 1/x2</t>
  </si>
  <si>
    <t>Quadratic Equal Weighted</t>
  </si>
  <si>
    <t>Quadratic 1/x</t>
  </si>
  <si>
    <t>Quadratic 1/x2</t>
  </si>
  <si>
    <t>Ax/Ais</t>
  </si>
  <si>
    <t>Cx/Cis</t>
  </si>
  <si>
    <r>
      <t>(Cx/Cis)</t>
    </r>
    <r>
      <rPr>
        <b/>
        <vertAlign val="superscript"/>
        <sz val="10"/>
        <rFont val="Arial"/>
        <family val="2"/>
      </rPr>
      <t>2</t>
    </r>
  </si>
  <si>
    <t>(Ax*Cis)/(Ais*Cx)</t>
  </si>
  <si>
    <t>Lvl</t>
  </si>
  <si>
    <t>n</t>
  </si>
  <si>
    <r>
      <t>Y</t>
    </r>
    <r>
      <rPr>
        <b/>
        <vertAlign val="superscript"/>
        <sz val="10"/>
        <rFont val="Arial"/>
        <family val="2"/>
      </rPr>
      <t>2</t>
    </r>
  </si>
  <si>
    <t>XY</t>
  </si>
  <si>
    <t>W</t>
  </si>
  <si>
    <t>W=1/X</t>
  </si>
  <si>
    <t>WXY</t>
  </si>
  <si>
    <t>WX</t>
  </si>
  <si>
    <t>WY</t>
  </si>
  <si>
    <r>
      <t>WX</t>
    </r>
    <r>
      <rPr>
        <b/>
        <vertAlign val="superscript"/>
        <sz val="10"/>
        <rFont val="Arial"/>
        <family val="2"/>
      </rPr>
      <t>2</t>
    </r>
  </si>
  <si>
    <r>
      <t>WY</t>
    </r>
    <r>
      <rPr>
        <b/>
        <vertAlign val="superscript"/>
        <sz val="10"/>
        <rFont val="Arial"/>
        <family val="2"/>
      </rPr>
      <t>2</t>
    </r>
  </si>
  <si>
    <r>
      <t>W=1/X</t>
    </r>
    <r>
      <rPr>
        <b/>
        <vertAlign val="superscript"/>
        <sz val="10"/>
        <rFont val="Arial"/>
        <family val="2"/>
      </rPr>
      <t>2</t>
    </r>
  </si>
  <si>
    <r>
      <t>WX</t>
    </r>
    <r>
      <rPr>
        <b/>
        <vertAlign val="superscript"/>
        <sz val="10"/>
        <rFont val="Arial"/>
        <family val="2"/>
      </rPr>
      <t>3</t>
    </r>
  </si>
  <si>
    <r>
      <t>WX</t>
    </r>
    <r>
      <rPr>
        <b/>
        <vertAlign val="superscript"/>
        <sz val="10"/>
        <rFont val="Arial"/>
        <family val="2"/>
      </rPr>
      <t>4</t>
    </r>
  </si>
  <si>
    <r>
      <t>WX</t>
    </r>
    <r>
      <rPr>
        <b/>
        <vertAlign val="superscript"/>
        <sz val="10"/>
        <rFont val="Arial"/>
        <family val="2"/>
      </rPr>
      <t>2</t>
    </r>
    <r>
      <rPr>
        <b/>
        <sz val="10"/>
        <rFont val="Arial"/>
        <family val="2"/>
      </rPr>
      <t>Y</t>
    </r>
  </si>
  <si>
    <t>x'</t>
  </si>
  <si>
    <t>(x'-x)/x</t>
  </si>
  <si>
    <t>[(xi-x)/x]^2/(n-p)</t>
  </si>
  <si>
    <t>SSE</t>
  </si>
  <si>
    <t>SST</t>
  </si>
  <si>
    <t>SUM OF EACH COLUMN :</t>
  </si>
  <si>
    <t>CALIBRATION MODELS:</t>
  </si>
  <si>
    <t>Average Response Factor:</t>
  </si>
  <si>
    <t>Average RF</t>
  </si>
  <si>
    <t>AVERAGE(RF)</t>
  </si>
  <si>
    <t>Matrix Equations</t>
  </si>
  <si>
    <t>Cx = Ax*Cis/Ais/RF</t>
  </si>
  <si>
    <t>RSD</t>
  </si>
  <si>
    <t>STDEV(RF)/(AveRF)</t>
  </si>
  <si>
    <t>sum w</t>
  </si>
  <si>
    <t>sum wx</t>
  </si>
  <si>
    <t>sum wx2</t>
  </si>
  <si>
    <t>c</t>
  </si>
  <si>
    <t>sum wy</t>
  </si>
  <si>
    <t>sum wx3</t>
  </si>
  <si>
    <t>b</t>
  </si>
  <si>
    <t>sum wxy</t>
  </si>
  <si>
    <t>Weighting</t>
  </si>
  <si>
    <t>Equal</t>
  </si>
  <si>
    <t>1/X</t>
  </si>
  <si>
    <r>
      <t>1/X</t>
    </r>
    <r>
      <rPr>
        <b/>
        <vertAlign val="superscript"/>
        <sz val="10"/>
        <rFont val="Arial"/>
        <family val="2"/>
      </rPr>
      <t>2</t>
    </r>
  </si>
  <si>
    <t>Equation</t>
  </si>
  <si>
    <t>sum wx4</t>
  </si>
  <si>
    <t>a</t>
  </si>
  <si>
    <t>sum wx2y</t>
  </si>
  <si>
    <t>Linear Regression:</t>
  </si>
  <si>
    <t>Slope (m)</t>
  </si>
  <si>
    <t>SLOPE(RatioY,RatioX)</t>
  </si>
  <si>
    <t>Intercept (b)</t>
  </si>
  <si>
    <t>INTERCEPT(RatioY,RatioX)</t>
  </si>
  <si>
    <t>m = [(sumwxy * sumw) - (sumwx * sumwy)] / delta</t>
  </si>
  <si>
    <t>m = [(sumwxy * sumw) - (sumwx * sumwy)] /  [(sumw * sumwx2) - (sumwx * sumwx)]</t>
  </si>
  <si>
    <t>y = mx + b</t>
  </si>
  <si>
    <t xml:space="preserve">CC (R) </t>
  </si>
  <si>
    <t>CORREL(RatioY,RatioX)</t>
  </si>
  <si>
    <r>
      <t>b = [(sumwx</t>
    </r>
    <r>
      <rPr>
        <vertAlign val="superscript"/>
        <sz val="10"/>
        <color indexed="8"/>
        <rFont val="Arial"/>
        <family val="2"/>
      </rPr>
      <t>2</t>
    </r>
    <r>
      <rPr>
        <sz val="10"/>
        <color indexed="8"/>
        <rFont val="Arial"/>
        <family val="2"/>
      </rPr>
      <t xml:space="preserve"> * sumwy) - (sumwx * sumwxy)] / delta</t>
    </r>
  </si>
  <si>
    <r>
      <t>b = [(sumwx</t>
    </r>
    <r>
      <rPr>
        <vertAlign val="superscript"/>
        <sz val="10"/>
        <color indexed="8"/>
        <rFont val="Arial"/>
        <family val="2"/>
      </rPr>
      <t>2</t>
    </r>
    <r>
      <rPr>
        <sz val="10"/>
        <color indexed="8"/>
        <rFont val="Arial"/>
        <family val="2"/>
      </rPr>
      <t xml:space="preserve"> * sumwy) - (sumwx * sumwxy)] /  [(sumw * sumwx2) - (sumwx * sumwx)]</t>
    </r>
  </si>
  <si>
    <t>Cx = (((Ax/Ais)-b)/m)*Cis</t>
  </si>
  <si>
    <r>
      <t>COD (R</t>
    </r>
    <r>
      <rPr>
        <b/>
        <vertAlign val="superscript"/>
        <sz val="10"/>
        <rFont val="Arial"/>
        <family val="2"/>
      </rPr>
      <t>2</t>
    </r>
    <r>
      <rPr>
        <b/>
        <sz val="10"/>
        <rFont val="Arial"/>
        <family val="2"/>
      </rPr>
      <t>)</t>
    </r>
  </si>
  <si>
    <t>POWER(R,2)</t>
  </si>
  <si>
    <r>
      <t>delta = [(sumw * sumwx</t>
    </r>
    <r>
      <rPr>
        <vertAlign val="superscript"/>
        <sz val="10"/>
        <color indexed="8"/>
        <rFont val="Arial"/>
        <family val="2"/>
      </rPr>
      <t>2</t>
    </r>
    <r>
      <rPr>
        <sz val="10"/>
        <color indexed="8"/>
        <rFont val="Arial"/>
        <family val="2"/>
      </rPr>
      <t>) - (sumwx * sumwx)]</t>
    </r>
  </si>
  <si>
    <t>r = [(sumw * sumwxy) - (sumwx * sumwy)] / (sqrt( ( [(sumw * sumwx2) - (sumwx * sumwx)] * [(sumw * sumwy2) - (sumwy * sumwy)])))]</t>
  </si>
  <si>
    <t>MINVERSE</t>
  </si>
  <si>
    <t>MMULT</t>
  </si>
  <si>
    <t>%RSE</t>
  </si>
  <si>
    <t>SQRT(SUM{[(x'-x)/x]^2/(n/p)}</t>
  </si>
  <si>
    <t>c=</t>
  </si>
  <si>
    <r>
      <t>temp = (delta * [(sumw * sumwy</t>
    </r>
    <r>
      <rPr>
        <vertAlign val="superscript"/>
        <sz val="10"/>
        <color indexed="8"/>
        <rFont val="Arial"/>
        <family val="2"/>
      </rPr>
      <t>2</t>
    </r>
    <r>
      <rPr>
        <sz val="10"/>
        <color indexed="8"/>
        <rFont val="Arial"/>
        <family val="2"/>
      </rPr>
      <t>) - (sumwy * sumwy)])</t>
    </r>
  </si>
  <si>
    <t>b=</t>
  </si>
  <si>
    <t>Equation (equal wt)</t>
  </si>
  <si>
    <t>r = [(sumw * sumwxy) - (sumwx * sumwy)] / (sqrt(temp))]</t>
  </si>
  <si>
    <t>a=</t>
  </si>
  <si>
    <t>Quadratic Regression:</t>
  </si>
  <si>
    <r>
      <t>x</t>
    </r>
    <r>
      <rPr>
        <b/>
        <vertAlign val="superscript"/>
        <sz val="10"/>
        <color indexed="8"/>
        <rFont val="Arial"/>
        <family val="2"/>
      </rPr>
      <t>2</t>
    </r>
    <r>
      <rPr>
        <b/>
        <sz val="10"/>
        <color indexed="8"/>
        <rFont val="Arial"/>
        <family val="2"/>
      </rPr>
      <t xml:space="preserve"> Coefficient (a)</t>
    </r>
  </si>
  <si>
    <r>
      <t>LINEST(RatioY,RatioX:RatioX</t>
    </r>
    <r>
      <rPr>
        <b/>
        <vertAlign val="superscript"/>
        <sz val="10"/>
        <color indexed="8"/>
        <rFont val="Arial"/>
        <family val="2"/>
      </rPr>
      <t>2</t>
    </r>
    <r>
      <rPr>
        <b/>
        <sz val="10"/>
        <color indexed="8"/>
        <rFont val="Arial"/>
        <family val="2"/>
      </rPr>
      <t>,1,1)</t>
    </r>
  </si>
  <si>
    <t>x Coefficient (b)</t>
  </si>
  <si>
    <r>
      <t>INDEX(LINEST(RatioY,RatioX:RatioX</t>
    </r>
    <r>
      <rPr>
        <b/>
        <vertAlign val="superscript"/>
        <sz val="10"/>
        <color indexed="8"/>
        <rFont val="Arial"/>
        <family val="2"/>
      </rPr>
      <t>2</t>
    </r>
    <r>
      <rPr>
        <b/>
        <sz val="10"/>
        <color indexed="8"/>
        <rFont val="Arial"/>
        <family val="2"/>
      </rPr>
      <t>,1,1),1,2)</t>
    </r>
  </si>
  <si>
    <r>
      <t>y = ax</t>
    </r>
    <r>
      <rPr>
        <vertAlign val="superscript"/>
        <sz val="10"/>
        <rFont val="Arial"/>
        <family val="2"/>
      </rPr>
      <t>2</t>
    </r>
    <r>
      <rPr>
        <sz val="10"/>
        <rFont val="Arial"/>
        <family val="2"/>
      </rPr>
      <t xml:space="preserve"> + bx + c</t>
    </r>
  </si>
  <si>
    <t>Intercept (c)</t>
  </si>
  <si>
    <r>
      <t>INDEX(LINEST(RatioY,RatioX:RatioX</t>
    </r>
    <r>
      <rPr>
        <b/>
        <vertAlign val="superscript"/>
        <sz val="10"/>
        <color indexed="8"/>
        <rFont val="Arial"/>
        <family val="2"/>
      </rPr>
      <t>2</t>
    </r>
    <r>
      <rPr>
        <b/>
        <sz val="10"/>
        <color indexed="8"/>
        <rFont val="Arial"/>
        <family val="2"/>
      </rPr>
      <t>,1,1),1,3)</t>
    </r>
  </si>
  <si>
    <r>
      <t>a = S</t>
    </r>
    <r>
      <rPr>
        <vertAlign val="subscript"/>
        <sz val="12"/>
        <color indexed="10"/>
        <rFont val="Arial"/>
        <family val="2"/>
      </rPr>
      <t>(x2y)</t>
    </r>
    <r>
      <rPr>
        <sz val="12"/>
        <color indexed="10"/>
        <rFont val="Arial"/>
        <family val="2"/>
      </rPr>
      <t>S</t>
    </r>
    <r>
      <rPr>
        <vertAlign val="subscript"/>
        <sz val="12"/>
        <color indexed="10"/>
        <rFont val="Arial"/>
        <family val="2"/>
      </rPr>
      <t>(xx)</t>
    </r>
    <r>
      <rPr>
        <sz val="12"/>
        <color indexed="10"/>
        <rFont val="Arial"/>
        <family val="2"/>
      </rPr>
      <t>-S</t>
    </r>
    <r>
      <rPr>
        <vertAlign val="subscript"/>
        <sz val="12"/>
        <color indexed="10"/>
        <rFont val="Arial"/>
        <family val="2"/>
      </rPr>
      <t>(xy)</t>
    </r>
    <r>
      <rPr>
        <sz val="12"/>
        <color indexed="10"/>
        <rFont val="Arial"/>
        <family val="2"/>
      </rPr>
      <t>S</t>
    </r>
    <r>
      <rPr>
        <vertAlign val="subscript"/>
        <sz val="12"/>
        <color indexed="10"/>
        <rFont val="Arial"/>
        <family val="2"/>
      </rPr>
      <t>(xx2)</t>
    </r>
    <r>
      <rPr>
        <sz val="12"/>
        <color indexed="10"/>
        <rFont val="Arial"/>
        <family val="2"/>
      </rPr>
      <t xml:space="preserve"> / S</t>
    </r>
    <r>
      <rPr>
        <vertAlign val="subscript"/>
        <sz val="12"/>
        <color indexed="10"/>
        <rFont val="Arial"/>
        <family val="2"/>
      </rPr>
      <t>(xx)</t>
    </r>
    <r>
      <rPr>
        <sz val="12"/>
        <color indexed="10"/>
        <rFont val="Arial"/>
        <family val="2"/>
      </rPr>
      <t>S</t>
    </r>
    <r>
      <rPr>
        <vertAlign val="subscript"/>
        <sz val="12"/>
        <color indexed="10"/>
        <rFont val="Arial"/>
        <family val="2"/>
      </rPr>
      <t>(x2x2)</t>
    </r>
    <r>
      <rPr>
        <sz val="12"/>
        <color indexed="10"/>
        <rFont val="Arial"/>
        <family val="2"/>
      </rPr>
      <t>-[S</t>
    </r>
    <r>
      <rPr>
        <vertAlign val="subscript"/>
        <sz val="12"/>
        <color indexed="10"/>
        <rFont val="Arial"/>
        <family val="2"/>
      </rPr>
      <t>(xx2)</t>
    </r>
    <r>
      <rPr>
        <sz val="12"/>
        <color indexed="10"/>
        <rFont val="Arial"/>
        <family val="2"/>
      </rPr>
      <t>]</t>
    </r>
    <r>
      <rPr>
        <vertAlign val="superscript"/>
        <sz val="12"/>
        <color indexed="10"/>
        <rFont val="Arial"/>
        <family val="2"/>
      </rPr>
      <t>2</t>
    </r>
  </si>
  <si>
    <t>Cx=(SQRT(b^2-(4*a*(c-(Ax/Ais))))-b)/(2*a)*Cis</t>
  </si>
  <si>
    <r>
      <t>INDEX(LINEST(RatioY,RatioX:RatioX</t>
    </r>
    <r>
      <rPr>
        <b/>
        <vertAlign val="superscript"/>
        <sz val="10"/>
        <color indexed="8"/>
        <rFont val="Arial"/>
        <family val="2"/>
      </rPr>
      <t>2</t>
    </r>
    <r>
      <rPr>
        <b/>
        <sz val="10"/>
        <color indexed="8"/>
        <rFont val="Arial"/>
        <family val="2"/>
      </rPr>
      <t>,1,1),3,1)</t>
    </r>
  </si>
  <si>
    <r>
      <t>b = S</t>
    </r>
    <r>
      <rPr>
        <vertAlign val="subscript"/>
        <sz val="12"/>
        <color indexed="10"/>
        <rFont val="Arial"/>
        <family val="2"/>
      </rPr>
      <t>(xy)</t>
    </r>
    <r>
      <rPr>
        <sz val="12"/>
        <color indexed="10"/>
        <rFont val="Arial"/>
        <family val="2"/>
      </rPr>
      <t>S</t>
    </r>
    <r>
      <rPr>
        <vertAlign val="subscript"/>
        <sz val="12"/>
        <color indexed="10"/>
        <rFont val="Arial"/>
        <family val="2"/>
      </rPr>
      <t>(x2x2)</t>
    </r>
    <r>
      <rPr>
        <sz val="12"/>
        <color indexed="10"/>
        <rFont val="Arial"/>
        <family val="2"/>
      </rPr>
      <t>-S</t>
    </r>
    <r>
      <rPr>
        <vertAlign val="subscript"/>
        <sz val="12"/>
        <color indexed="10"/>
        <rFont val="Arial"/>
        <family val="2"/>
      </rPr>
      <t>(x2y)</t>
    </r>
    <r>
      <rPr>
        <sz val="12"/>
        <color indexed="10"/>
        <rFont val="Arial"/>
        <family val="2"/>
      </rPr>
      <t>S</t>
    </r>
    <r>
      <rPr>
        <vertAlign val="subscript"/>
        <sz val="12"/>
        <color indexed="10"/>
        <rFont val="Arial"/>
        <family val="2"/>
      </rPr>
      <t xml:space="preserve">(xx2) </t>
    </r>
    <r>
      <rPr>
        <sz val="12"/>
        <color indexed="10"/>
        <rFont val="Arial"/>
        <family val="2"/>
      </rPr>
      <t>/ S</t>
    </r>
    <r>
      <rPr>
        <vertAlign val="subscript"/>
        <sz val="12"/>
        <color indexed="10"/>
        <rFont val="Arial"/>
        <family val="2"/>
      </rPr>
      <t>(xx)</t>
    </r>
    <r>
      <rPr>
        <sz val="12"/>
        <color indexed="10"/>
        <rFont val="Arial"/>
        <family val="2"/>
      </rPr>
      <t>S</t>
    </r>
    <r>
      <rPr>
        <vertAlign val="subscript"/>
        <sz val="12"/>
        <color indexed="10"/>
        <rFont val="Arial"/>
        <family val="2"/>
      </rPr>
      <t>(x2x2)</t>
    </r>
    <r>
      <rPr>
        <sz val="12"/>
        <color indexed="10"/>
        <rFont val="Arial"/>
        <family val="2"/>
      </rPr>
      <t>-[S</t>
    </r>
    <r>
      <rPr>
        <vertAlign val="subscript"/>
        <sz val="12"/>
        <color indexed="10"/>
        <rFont val="Arial"/>
        <family val="2"/>
      </rPr>
      <t>(xx2)</t>
    </r>
    <r>
      <rPr>
        <sz val="12"/>
        <color indexed="10"/>
        <rFont val="Arial"/>
        <family val="2"/>
      </rPr>
      <t>]</t>
    </r>
    <r>
      <rPr>
        <vertAlign val="superscript"/>
        <sz val="12"/>
        <color indexed="10"/>
        <rFont val="Arial"/>
        <family val="2"/>
      </rPr>
      <t>2</t>
    </r>
  </si>
  <si>
    <r>
      <t>c = [(</t>
    </r>
    <r>
      <rPr>
        <sz val="12"/>
        <color indexed="10"/>
        <rFont val="Symbol"/>
        <family val="1"/>
        <charset val="2"/>
      </rPr>
      <t>S</t>
    </r>
    <r>
      <rPr>
        <sz val="12"/>
        <color indexed="10"/>
        <rFont val="Arial"/>
        <family val="2"/>
      </rPr>
      <t>y)/n] - b*[(</t>
    </r>
    <r>
      <rPr>
        <sz val="12"/>
        <color indexed="10"/>
        <rFont val="Symbol"/>
        <family val="1"/>
        <charset val="2"/>
      </rPr>
      <t>S</t>
    </r>
    <r>
      <rPr>
        <sz val="12"/>
        <color indexed="10"/>
        <rFont val="Arial"/>
        <family val="2"/>
      </rPr>
      <t>x)/n] - a*[</t>
    </r>
    <r>
      <rPr>
        <sz val="12"/>
        <color indexed="10"/>
        <rFont val="Symbol"/>
        <family val="1"/>
        <charset val="2"/>
      </rPr>
      <t>S</t>
    </r>
    <r>
      <rPr>
        <sz val="12"/>
        <color indexed="10"/>
        <rFont val="Arial"/>
        <family val="2"/>
      </rPr>
      <t>(x</t>
    </r>
    <r>
      <rPr>
        <vertAlign val="superscript"/>
        <sz val="12"/>
        <color indexed="10"/>
        <rFont val="Arial"/>
        <family val="2"/>
      </rPr>
      <t>2</t>
    </r>
    <r>
      <rPr>
        <sz val="12"/>
        <color indexed="10"/>
        <rFont val="Arial"/>
        <family val="2"/>
      </rPr>
      <t>)/n]</t>
    </r>
  </si>
  <si>
    <t>Standard Concentration Calculations</t>
  </si>
  <si>
    <t>n = number of replicate x,y pairs</t>
  </si>
  <si>
    <t>Calibration Level</t>
  </si>
  <si>
    <t>Standard Concentration</t>
  </si>
  <si>
    <t>Compound Area                                                   Ax</t>
  </si>
  <si>
    <t>ISTD Area                                        Ais</t>
  </si>
  <si>
    <t>ISTD Conc                                        Cis</t>
  </si>
  <si>
    <t>Ave RF                                             On-column Conc</t>
  </si>
  <si>
    <t>Linear Cal                            On-column Conc                     Equal Weighting</t>
  </si>
  <si>
    <t>Linear Cal                            On-column Conc                     1/X Weighting</t>
  </si>
  <si>
    <r>
      <t>Linear Cal                            On-column Conc                     1/X</t>
    </r>
    <r>
      <rPr>
        <b/>
        <vertAlign val="superscript"/>
        <sz val="10"/>
        <rFont val="Arial"/>
        <family val="2"/>
      </rPr>
      <t>2</t>
    </r>
    <r>
      <rPr>
        <b/>
        <sz val="10"/>
        <rFont val="Arial"/>
        <family val="2"/>
      </rPr>
      <t xml:space="preserve"> Weighting</t>
    </r>
  </si>
  <si>
    <t>Quadratic Cal                                    On-column Conc                     Equal Weighting</t>
  </si>
  <si>
    <t>Quadratic Cal                                    On-column Conc                     1/X Weighting</t>
  </si>
  <si>
    <r>
      <t>Quadratic Cal                                    On-column Conc                     1/X</t>
    </r>
    <r>
      <rPr>
        <b/>
        <vertAlign val="superscript"/>
        <sz val="10"/>
        <rFont val="Arial"/>
        <family val="2"/>
      </rPr>
      <t>2</t>
    </r>
    <r>
      <rPr>
        <b/>
        <sz val="10"/>
        <rFont val="Arial"/>
        <family val="2"/>
      </rPr>
      <t xml:space="preserve"> Weighting</t>
    </r>
  </si>
  <si>
    <t>x = x values</t>
  </si>
  <si>
    <t>Equations:</t>
  </si>
  <si>
    <t>Ax*Cis/Ais/RF</t>
  </si>
  <si>
    <t>((Ax/Ais-b)/m)*Cis</t>
  </si>
  <si>
    <t>(SQRT(b^2-(4*a*(c-(Ax/Ais))))-b)/(2*a)*Cis</t>
  </si>
  <si>
    <t>y = y values</t>
  </si>
  <si>
    <r>
      <t>S</t>
    </r>
    <r>
      <rPr>
        <vertAlign val="subscript"/>
        <sz val="12"/>
        <color indexed="10"/>
        <rFont val="Arial"/>
        <family val="2"/>
      </rPr>
      <t>(xx)</t>
    </r>
    <r>
      <rPr>
        <sz val="12"/>
        <color indexed="10"/>
        <rFont val="Arial"/>
        <family val="2"/>
      </rPr>
      <t xml:space="preserve"> = (</t>
    </r>
    <r>
      <rPr>
        <sz val="12"/>
        <color indexed="10"/>
        <rFont val="Symbol"/>
        <family val="1"/>
        <charset val="2"/>
      </rPr>
      <t>S</t>
    </r>
    <r>
      <rPr>
        <sz val="12"/>
        <color indexed="10"/>
        <rFont val="Arial"/>
        <family val="2"/>
      </rPr>
      <t>wx</t>
    </r>
    <r>
      <rPr>
        <vertAlign val="superscript"/>
        <sz val="12"/>
        <color indexed="10"/>
        <rFont val="Arial"/>
        <family val="2"/>
      </rPr>
      <t>2</t>
    </r>
    <r>
      <rPr>
        <sz val="12"/>
        <color indexed="10"/>
        <rFont val="Arial"/>
        <family val="2"/>
      </rPr>
      <t>) - [(</t>
    </r>
    <r>
      <rPr>
        <sz val="12"/>
        <color indexed="10"/>
        <rFont val="Symbol"/>
        <family val="1"/>
        <charset val="2"/>
      </rPr>
      <t>S</t>
    </r>
    <r>
      <rPr>
        <sz val="12"/>
        <color indexed="10"/>
        <rFont val="Arial"/>
        <family val="2"/>
      </rPr>
      <t>wx)</t>
    </r>
    <r>
      <rPr>
        <vertAlign val="superscript"/>
        <sz val="12"/>
        <color indexed="10"/>
        <rFont val="Arial"/>
        <family val="2"/>
      </rPr>
      <t>2</t>
    </r>
    <r>
      <rPr>
        <sz val="12"/>
        <color indexed="10"/>
        <rFont val="Arial"/>
        <family val="2"/>
      </rPr>
      <t xml:space="preserve"> / n]</t>
    </r>
  </si>
  <si>
    <r>
      <t>S</t>
    </r>
    <r>
      <rPr>
        <vertAlign val="subscript"/>
        <sz val="12"/>
        <color indexed="10"/>
        <rFont val="Arial"/>
        <family val="2"/>
      </rPr>
      <t>(xy)</t>
    </r>
    <r>
      <rPr>
        <sz val="12"/>
        <color indexed="10"/>
        <rFont val="Arial"/>
        <family val="2"/>
      </rPr>
      <t xml:space="preserve"> = (</t>
    </r>
    <r>
      <rPr>
        <sz val="12"/>
        <color indexed="10"/>
        <rFont val="Symbol"/>
        <family val="1"/>
        <charset val="2"/>
      </rPr>
      <t>S</t>
    </r>
    <r>
      <rPr>
        <sz val="12"/>
        <color indexed="10"/>
        <rFont val="Arial"/>
        <family val="2"/>
      </rPr>
      <t>wxy) - [(</t>
    </r>
    <r>
      <rPr>
        <sz val="12"/>
        <color indexed="10"/>
        <rFont val="Symbol"/>
        <family val="1"/>
        <charset val="2"/>
      </rPr>
      <t>S</t>
    </r>
    <r>
      <rPr>
        <sz val="12"/>
        <color indexed="10"/>
        <rFont val="Arial"/>
        <family val="2"/>
      </rPr>
      <t>wx)*(</t>
    </r>
    <r>
      <rPr>
        <sz val="12"/>
        <color indexed="10"/>
        <rFont val="Symbol"/>
        <family val="1"/>
        <charset val="2"/>
      </rPr>
      <t>S</t>
    </r>
    <r>
      <rPr>
        <sz val="12"/>
        <color indexed="10"/>
        <rFont val="Arial"/>
        <family val="2"/>
      </rPr>
      <t>wy) / n]</t>
    </r>
  </si>
  <si>
    <r>
      <t>S</t>
    </r>
    <r>
      <rPr>
        <vertAlign val="subscript"/>
        <sz val="12"/>
        <color indexed="10"/>
        <rFont val="Arial"/>
        <family val="2"/>
      </rPr>
      <t>(xx2)</t>
    </r>
    <r>
      <rPr>
        <sz val="12"/>
        <color indexed="10"/>
        <rFont val="Arial"/>
        <family val="2"/>
      </rPr>
      <t xml:space="preserve"> = (</t>
    </r>
    <r>
      <rPr>
        <sz val="12"/>
        <color indexed="10"/>
        <rFont val="Symbol"/>
        <family val="1"/>
        <charset val="2"/>
      </rPr>
      <t>S</t>
    </r>
    <r>
      <rPr>
        <sz val="12"/>
        <color indexed="10"/>
        <rFont val="Arial"/>
        <family val="2"/>
      </rPr>
      <t>wx</t>
    </r>
    <r>
      <rPr>
        <vertAlign val="superscript"/>
        <sz val="12"/>
        <color indexed="10"/>
        <rFont val="Arial"/>
        <family val="2"/>
      </rPr>
      <t>3</t>
    </r>
    <r>
      <rPr>
        <sz val="12"/>
        <color indexed="10"/>
        <rFont val="Arial"/>
        <family val="2"/>
      </rPr>
      <t>) - [(</t>
    </r>
    <r>
      <rPr>
        <sz val="12"/>
        <color indexed="10"/>
        <rFont val="Symbol"/>
        <family val="1"/>
        <charset val="2"/>
      </rPr>
      <t>S</t>
    </r>
    <r>
      <rPr>
        <sz val="12"/>
        <color indexed="10"/>
        <rFont val="Arial"/>
        <family val="2"/>
      </rPr>
      <t>wx)*(</t>
    </r>
    <r>
      <rPr>
        <sz val="12"/>
        <color indexed="10"/>
        <rFont val="Symbol"/>
        <family val="1"/>
        <charset val="2"/>
      </rPr>
      <t>S</t>
    </r>
    <r>
      <rPr>
        <sz val="12"/>
        <color indexed="10"/>
        <rFont val="Arial"/>
        <family val="2"/>
      </rPr>
      <t>wx</t>
    </r>
    <r>
      <rPr>
        <vertAlign val="superscript"/>
        <sz val="12"/>
        <color indexed="10"/>
        <rFont val="Arial"/>
        <family val="2"/>
      </rPr>
      <t>2</t>
    </r>
    <r>
      <rPr>
        <sz val="12"/>
        <color indexed="10"/>
        <rFont val="Arial"/>
        <family val="2"/>
      </rPr>
      <t>) / n]</t>
    </r>
  </si>
  <si>
    <r>
      <t>S</t>
    </r>
    <r>
      <rPr>
        <vertAlign val="subscript"/>
        <sz val="12"/>
        <color indexed="10"/>
        <rFont val="Arial"/>
        <family val="2"/>
      </rPr>
      <t>(x2y)</t>
    </r>
    <r>
      <rPr>
        <sz val="12"/>
        <color indexed="10"/>
        <rFont val="Arial"/>
        <family val="2"/>
      </rPr>
      <t xml:space="preserve"> = (</t>
    </r>
    <r>
      <rPr>
        <sz val="12"/>
        <color indexed="10"/>
        <rFont val="Symbol"/>
        <family val="1"/>
        <charset val="2"/>
      </rPr>
      <t>S</t>
    </r>
    <r>
      <rPr>
        <sz val="12"/>
        <color indexed="10"/>
        <rFont val="Arial"/>
        <family val="2"/>
      </rPr>
      <t>wx</t>
    </r>
    <r>
      <rPr>
        <vertAlign val="superscript"/>
        <sz val="12"/>
        <color indexed="10"/>
        <rFont val="Arial"/>
        <family val="2"/>
      </rPr>
      <t>2</t>
    </r>
    <r>
      <rPr>
        <sz val="12"/>
        <color indexed="10"/>
        <rFont val="Arial"/>
        <family val="2"/>
      </rPr>
      <t>y) - [(</t>
    </r>
    <r>
      <rPr>
        <sz val="12"/>
        <color indexed="10"/>
        <rFont val="Symbol"/>
        <family val="1"/>
        <charset val="2"/>
      </rPr>
      <t>S</t>
    </r>
    <r>
      <rPr>
        <sz val="12"/>
        <color indexed="10"/>
        <rFont val="Arial"/>
        <family val="2"/>
      </rPr>
      <t>wx</t>
    </r>
    <r>
      <rPr>
        <vertAlign val="superscript"/>
        <sz val="12"/>
        <color indexed="10"/>
        <rFont val="Arial"/>
        <family val="2"/>
      </rPr>
      <t>2</t>
    </r>
    <r>
      <rPr>
        <sz val="12"/>
        <color indexed="10"/>
        <rFont val="Arial"/>
        <family val="2"/>
      </rPr>
      <t>)*(</t>
    </r>
    <r>
      <rPr>
        <sz val="12"/>
        <color indexed="10"/>
        <rFont val="Symbol"/>
        <family val="1"/>
        <charset val="2"/>
      </rPr>
      <t>S</t>
    </r>
    <r>
      <rPr>
        <sz val="12"/>
        <color indexed="10"/>
        <rFont val="Arial"/>
        <family val="2"/>
      </rPr>
      <t>wy) / n]</t>
    </r>
  </si>
  <si>
    <r>
      <t>S</t>
    </r>
    <r>
      <rPr>
        <vertAlign val="subscript"/>
        <sz val="12"/>
        <color indexed="10"/>
        <rFont val="Arial"/>
        <family val="2"/>
      </rPr>
      <t>(x2x2)</t>
    </r>
    <r>
      <rPr>
        <sz val="12"/>
        <color indexed="10"/>
        <rFont val="Arial"/>
        <family val="2"/>
      </rPr>
      <t xml:space="preserve"> = (</t>
    </r>
    <r>
      <rPr>
        <sz val="12"/>
        <color indexed="10"/>
        <rFont val="Symbol"/>
        <family val="1"/>
        <charset val="2"/>
      </rPr>
      <t>S</t>
    </r>
    <r>
      <rPr>
        <sz val="12"/>
        <color indexed="10"/>
        <rFont val="Arial"/>
        <family val="2"/>
      </rPr>
      <t>wx</t>
    </r>
    <r>
      <rPr>
        <vertAlign val="superscript"/>
        <sz val="12"/>
        <color indexed="10"/>
        <rFont val="Arial"/>
        <family val="2"/>
      </rPr>
      <t>4</t>
    </r>
    <r>
      <rPr>
        <sz val="12"/>
        <color indexed="10"/>
        <rFont val="Arial"/>
        <family val="2"/>
      </rPr>
      <t>) - [(</t>
    </r>
    <r>
      <rPr>
        <sz val="12"/>
        <color indexed="10"/>
        <rFont val="Symbol"/>
        <family val="1"/>
        <charset val="2"/>
      </rPr>
      <t>S</t>
    </r>
    <r>
      <rPr>
        <sz val="12"/>
        <color indexed="10"/>
        <rFont val="Arial"/>
        <family val="2"/>
      </rPr>
      <t>wx</t>
    </r>
    <r>
      <rPr>
        <vertAlign val="superscript"/>
        <sz val="12"/>
        <color indexed="10"/>
        <rFont val="Arial"/>
        <family val="2"/>
      </rPr>
      <t>2</t>
    </r>
    <r>
      <rPr>
        <sz val="12"/>
        <color indexed="10"/>
        <rFont val="Arial"/>
        <family val="2"/>
      </rPr>
      <t>)</t>
    </r>
    <r>
      <rPr>
        <vertAlign val="superscript"/>
        <sz val="12"/>
        <color indexed="10"/>
        <rFont val="Arial"/>
        <family val="2"/>
      </rPr>
      <t>2</t>
    </r>
    <r>
      <rPr>
        <sz val="12"/>
        <color indexed="10"/>
        <rFont val="Arial"/>
        <family val="2"/>
      </rPr>
      <t xml:space="preserve"> / n]</t>
    </r>
  </si>
  <si>
    <t>Residual Error</t>
  </si>
  <si>
    <t>Concentration</t>
  </si>
  <si>
    <t>&lt; 20%</t>
  </si>
  <si>
    <t>&gt; 20%, &lt; 30%</t>
  </si>
  <si>
    <t>&gt; 30%</t>
  </si>
  <si>
    <t>Sum of Residual errors</t>
  </si>
  <si>
    <t>Sample Concentration Calculations</t>
  </si>
  <si>
    <t>Data File</t>
  </si>
  <si>
    <t>Misc. Data</t>
  </si>
  <si>
    <t>External Standard Initial Calibration and Calculation Worksheet</t>
  </si>
  <si>
    <t>Compound Area</t>
  </si>
  <si>
    <t>Compound Concentration</t>
  </si>
  <si>
    <r>
      <t>(Cx)</t>
    </r>
    <r>
      <rPr>
        <b/>
        <vertAlign val="superscript"/>
        <sz val="10"/>
        <rFont val="Arial"/>
        <family val="2"/>
      </rPr>
      <t>2</t>
    </r>
  </si>
  <si>
    <t>(Ax)/(Cx)</t>
  </si>
  <si>
    <t>Cx = Ax/RF</t>
  </si>
  <si>
    <t>Cx = ((Ax-b)/m)</t>
  </si>
  <si>
    <t>Cx=(SQRT(b^2-(4*a*(c-Ax)))-b)/(2*a)</t>
  </si>
  <si>
    <t>Ax/RF</t>
  </si>
  <si>
    <t>((Ax-b)/m)</t>
  </si>
  <si>
    <t>(SQRT(b^2-(4*a*(c-Ax)))-b)/(2*a)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</si>
</sst>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
    <numFmt numFmtId="165" formatCode="0.0000"/>
    <numFmt numFmtId="166" formatCode="0.00000"/>
    <numFmt numFmtId="167" formatCode="0.000000"/>
    <numFmt numFmtId="168" formatCode="0.0%"/>
    <numFmt numFmtId="169" formatCode="0.0"/>
    <numFmt numFmtId="170" formatCode="0.0000000000000"/>
    <numFmt numFmtId="171" formatCode="0.000000000000"/>
  </numFmts>
  <fonts count="33" x14ac:knownFonts="1">
    <font>
      <sz val="10"/>
      <name val="Arial"/>
      <family val="2"/>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4"/>
      <name val="Arial"/>
      <family val="2"/>
    </font>
    <font>
      <sz val="10"/>
      <color indexed="10"/>
      <name val="Arial"/>
      <family val="2"/>
    </font>
    <font>
      <sz val="10"/>
      <color indexed="8"/>
      <name val="Arial"/>
      <family val="2"/>
    </font>
    <font>
      <sz val="10"/>
      <color rgb="FFFF0000"/>
      <name val="Arial"/>
      <family val="2"/>
    </font>
    <font>
      <sz val="12"/>
      <color indexed="10"/>
      <name val="Arial"/>
      <family val="2"/>
    </font>
    <font>
      <vertAlign val="subscript"/>
      <sz val="12"/>
      <color indexed="10"/>
      <name val="Arial"/>
      <family val="2"/>
    </font>
    <font>
      <sz val="12"/>
      <color indexed="10"/>
      <name val="Symbol"/>
      <family val="1"/>
      <charset val="2"/>
    </font>
    <font>
      <vertAlign val="superscript"/>
      <sz val="12"/>
      <color indexed="10"/>
      <name val="Arial"/>
      <family val="2"/>
    </font>
    <font>
      <b/>
      <sz val="10"/>
      <name val="Arial"/>
      <family val="2"/>
    </font>
    <font>
      <b/>
      <sz val="10"/>
      <color indexed="8"/>
      <name val="Arial"/>
      <family val="2"/>
    </font>
    <font>
      <b/>
      <vertAlign val="superscript"/>
      <sz val="10"/>
      <name val="Arial"/>
      <family val="2"/>
    </font>
    <font>
      <b/>
      <sz val="14"/>
      <name val="Arial"/>
      <family val="2"/>
    </font>
    <font>
      <sz val="10"/>
      <name val="Wingdings"/>
      <charset val="2"/>
    </font>
    <font>
      <b/>
      <vertAlign val="superscript"/>
      <sz val="10"/>
      <color indexed="8"/>
      <name val="Arial"/>
      <family val="2"/>
    </font>
    <font>
      <vertAlign val="superscript"/>
      <sz val="10"/>
      <name val="Arial"/>
      <family val="2"/>
    </font>
    <font>
      <vertAlign val="superscript"/>
      <sz val="10"/>
      <color indexed="8"/>
      <name val="Arial"/>
      <family val="2"/>
    </font>
    <font>
      <b/>
      <sz val="11"/>
      <color rgb="FFFF0000"/>
      <name val="Calibri"/>
      <family val="2"/>
      <scheme val="minor"/>
    </font>
    <font>
      <i/>
      <sz val="10"/>
      <name val="Arial"/>
      <family val="2"/>
    </font>
    <font>
      <b/>
      <sz val="14"/>
      <color indexed="10"/>
      <name val="Arial"/>
      <family val="2"/>
    </font>
    <font>
      <b/>
      <sz val="14"/>
      <color indexed="8"/>
      <name val="Arial"/>
      <family val="2"/>
    </font>
    <font>
      <sz val="10"/>
      <color theme="1"/>
      <name val="Arial"/>
      <family val="2"/>
    </font>
    <font>
      <b/>
      <sz val="10"/>
      <color indexed="10"/>
      <name val="Arial"/>
      <family val="2"/>
    </font>
    <font>
      <b/>
      <sz val="10"/>
      <color rgb="FFFF0000"/>
      <name val="Arial"/>
      <family val="2"/>
    </font>
    <font>
      <sz val="8"/>
      <name val="Arial"/>
      <family val="2"/>
    </font>
    <font>
      <sz val="11"/>
      <color rgb="FF006100"/>
      <name val="Calibri"/>
      <family val="2"/>
      <scheme val="minor"/>
    </font>
    <font>
      <sz val="11"/>
      <color rgb="FF9C0006"/>
      <name val="Calibri"/>
      <family val="2"/>
      <scheme val="minor"/>
    </font>
    <font>
      <sz val="11"/>
      <color rgb="FF9C5700"/>
      <name val="Calibri"/>
      <family val="2"/>
      <scheme val="minor"/>
    </font>
    <font>
      <b/>
      <sz val="16"/>
      <name val="Arial"/>
      <family val="2"/>
    </font>
  </fonts>
  <fills count="11">
    <fill>
      <patternFill patternType="none"/>
    </fill>
    <fill>
      <patternFill patternType="gray125"/>
    </fill>
    <fill>
      <patternFill patternType="solid">
        <fgColor indexed="22"/>
        <bgColor indexed="64"/>
      </patternFill>
    </fill>
    <fill>
      <patternFill patternType="solid">
        <fgColor theme="9"/>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s>
  <cellStyleXfs count="6">
    <xf numFmtId="0" fontId="0" fillId="0" borderId="0"/>
    <xf numFmtId="9" fontId="1" fillId="0" borderId="0" applyFont="0" applyFill="0" applyBorder="0" applyAlignment="0" applyProtection="0"/>
    <xf numFmtId="0" fontId="4" fillId="0" borderId="0"/>
    <xf numFmtId="0" fontId="29" fillId="8" borderId="0" applyNumberFormat="0" applyBorder="0" applyAlignment="0" applyProtection="0"/>
    <xf numFmtId="0" fontId="30" fillId="9" borderId="0" applyNumberFormat="0" applyBorder="0" applyAlignment="0" applyProtection="0"/>
    <xf numFmtId="0" fontId="31" fillId="10" borderId="0" applyNumberFormat="0" applyBorder="0" applyAlignment="0" applyProtection="0"/>
  </cellStyleXfs>
  <cellXfs count="176">
    <xf numFmtId="0" fontId="0" fillId="0" borderId="0" xfId="0"/>
    <xf numFmtId="0" fontId="0" fillId="0" borderId="0" xfId="0" applyAlignment="1">
      <alignment vertical="center"/>
    </xf>
    <xf numFmtId="164" fontId="5" fillId="0" borderId="0" xfId="0" applyNumberFormat="1" applyFont="1" applyAlignment="1">
      <alignment horizontal="center" vertical="center"/>
    </xf>
    <xf numFmtId="0" fontId="4"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164" fontId="7" fillId="0" borderId="1"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7" fillId="0" borderId="0" xfId="0" applyFont="1" applyAlignment="1">
      <alignment horizontal="left" vertical="center"/>
    </xf>
    <xf numFmtId="0" fontId="2" fillId="0" borderId="0" xfId="0" applyFont="1"/>
    <xf numFmtId="0" fontId="9" fillId="0" borderId="0" xfId="0" applyFont="1" applyAlignment="1">
      <alignment horizontal="left" vertical="center"/>
    </xf>
    <xf numFmtId="0" fontId="13" fillId="0" borderId="0" xfId="0" applyFont="1" applyAlignment="1">
      <alignment vertical="center"/>
    </xf>
    <xf numFmtId="0" fontId="14" fillId="0" borderId="0" xfId="0" applyFont="1" applyAlignment="1">
      <alignment horizontal="left" vertical="center"/>
    </xf>
    <xf numFmtId="164" fontId="13" fillId="2" borderId="1" xfId="0" applyNumberFormat="1" applyFont="1" applyFill="1" applyBorder="1" applyAlignment="1">
      <alignment horizontal="center" vertical="center"/>
    </xf>
    <xf numFmtId="0" fontId="9" fillId="0" borderId="0" xfId="0" applyFont="1" applyAlignment="1">
      <alignment vertical="center"/>
    </xf>
    <xf numFmtId="0" fontId="13" fillId="2" borderId="1"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 xfId="0" applyFont="1" applyFill="1" applyBorder="1" applyAlignment="1">
      <alignment horizontal="center" vertical="center"/>
    </xf>
    <xf numFmtId="0" fontId="6" fillId="0" borderId="0" xfId="0" applyFont="1" applyAlignment="1">
      <alignment horizontal="left" vertical="center"/>
    </xf>
    <xf numFmtId="0" fontId="17" fillId="0" borderId="0" xfId="0" applyFont="1" applyAlignment="1">
      <alignment vertical="center"/>
    </xf>
    <xf numFmtId="166" fontId="7" fillId="0" borderId="1" xfId="0" applyNumberFormat="1" applyFont="1" applyBorder="1" applyAlignment="1">
      <alignment horizontal="center" vertical="center"/>
    </xf>
    <xf numFmtId="0" fontId="4" fillId="0" borderId="0" xfId="0" applyFont="1" applyAlignment="1">
      <alignment horizontal="left" vertical="center"/>
    </xf>
    <xf numFmtId="0" fontId="14" fillId="2" borderId="1" xfId="0" applyFont="1" applyFill="1" applyBorder="1" applyAlignment="1">
      <alignment horizontal="center" vertical="center"/>
    </xf>
    <xf numFmtId="0" fontId="14" fillId="2" borderId="1" xfId="0" applyFont="1" applyFill="1" applyBorder="1" applyAlignment="1">
      <alignment horizontal="right" vertical="center"/>
    </xf>
    <xf numFmtId="14" fontId="4" fillId="0" borderId="0" xfId="0" applyNumberFormat="1" applyFont="1" applyAlignment="1">
      <alignment vertical="center"/>
    </xf>
    <xf numFmtId="15" fontId="13" fillId="0" borderId="0" xfId="0" applyNumberFormat="1" applyFont="1" applyAlignment="1">
      <alignment horizontal="left" vertical="center"/>
    </xf>
    <xf numFmtId="0" fontId="13" fillId="0" borderId="0" xfId="0" applyFont="1" applyAlignment="1">
      <alignment horizontal="left" vertical="center"/>
    </xf>
    <xf numFmtId="0" fontId="4" fillId="0" borderId="0" xfId="0" applyFont="1" applyAlignment="1">
      <alignment horizontal="center" vertical="center"/>
    </xf>
    <xf numFmtId="166" fontId="4" fillId="0" borderId="1" xfId="0" applyNumberFormat="1" applyFont="1" applyBorder="1" applyAlignment="1">
      <alignment horizontal="center" vertical="center"/>
    </xf>
    <xf numFmtId="167" fontId="7" fillId="0" borderId="1" xfId="0" applyNumberFormat="1" applyFont="1" applyBorder="1" applyAlignment="1">
      <alignment horizontal="center" vertical="center"/>
    </xf>
    <xf numFmtId="168" fontId="13" fillId="0" borderId="1" xfId="0" applyNumberFormat="1" applyFont="1" applyBorder="1" applyAlignment="1">
      <alignment horizontal="left" vertical="center"/>
    </xf>
    <xf numFmtId="168" fontId="4" fillId="0" borderId="1" xfId="0" applyNumberFormat="1" applyFont="1" applyBorder="1" applyAlignment="1">
      <alignment horizontal="center" vertical="center"/>
    </xf>
    <xf numFmtId="164" fontId="13" fillId="0" borderId="1" xfId="0" applyNumberFormat="1" applyFont="1" applyBorder="1" applyAlignment="1">
      <alignment horizontal="left" vertical="center"/>
    </xf>
    <xf numFmtId="0" fontId="5" fillId="0" borderId="0" xfId="0" applyFont="1" applyAlignment="1">
      <alignment vertical="center"/>
    </xf>
    <xf numFmtId="164" fontId="13" fillId="0" borderId="0" xfId="0" applyNumberFormat="1" applyFont="1" applyAlignment="1">
      <alignment horizontal="left" vertical="center"/>
    </xf>
    <xf numFmtId="164" fontId="4" fillId="0" borderId="0" xfId="0" applyNumberFormat="1" applyFont="1" applyAlignment="1">
      <alignment horizontal="center" vertical="center"/>
    </xf>
    <xf numFmtId="1" fontId="4" fillId="0" borderId="0" xfId="0" applyNumberFormat="1" applyFont="1" applyAlignment="1">
      <alignment horizontal="center" vertical="center"/>
    </xf>
    <xf numFmtId="165" fontId="13" fillId="2" borderId="1" xfId="0" applyNumberFormat="1" applyFont="1" applyFill="1" applyBorder="1" applyAlignment="1">
      <alignment horizontal="center" vertical="center"/>
    </xf>
    <xf numFmtId="165" fontId="14" fillId="2" borderId="1" xfId="0" applyNumberFormat="1" applyFont="1" applyFill="1" applyBorder="1" applyAlignment="1">
      <alignment horizontal="center" vertical="center"/>
    </xf>
    <xf numFmtId="169" fontId="13" fillId="2" borderId="1" xfId="0" applyNumberFormat="1" applyFont="1" applyFill="1" applyBorder="1" applyAlignment="1">
      <alignment horizontal="center" vertical="center"/>
    </xf>
    <xf numFmtId="1" fontId="13" fillId="2" borderId="1" xfId="0" applyNumberFormat="1" applyFont="1" applyFill="1" applyBorder="1" applyAlignment="1">
      <alignment horizontal="center" vertical="center"/>
    </xf>
    <xf numFmtId="165" fontId="13" fillId="0" borderId="0" xfId="0" applyNumberFormat="1" applyFont="1" applyAlignment="1">
      <alignment horizontal="center" vertical="center"/>
    </xf>
    <xf numFmtId="165" fontId="13" fillId="0" borderId="7" xfId="0" applyNumberFormat="1" applyFont="1" applyBorder="1" applyAlignment="1">
      <alignment horizontal="center" vertical="center"/>
    </xf>
    <xf numFmtId="2" fontId="4" fillId="0" borderId="1" xfId="0" applyNumberFormat="1" applyFont="1" applyBorder="1" applyAlignment="1">
      <alignment horizontal="center" vertical="center"/>
    </xf>
    <xf numFmtId="169" fontId="7" fillId="0" borderId="1" xfId="0" applyNumberFormat="1" applyFont="1" applyBorder="1" applyAlignment="1">
      <alignment horizontal="center" vertical="center"/>
    </xf>
    <xf numFmtId="165"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169" fontId="4" fillId="0" borderId="1" xfId="0" applyNumberFormat="1" applyFont="1" applyBorder="1" applyAlignment="1">
      <alignment horizontal="center" vertical="center"/>
    </xf>
    <xf numFmtId="164" fontId="4" fillId="0" borderId="7" xfId="0" applyNumberFormat="1" applyFont="1" applyBorder="1" applyAlignment="1">
      <alignment horizontal="center" vertical="center"/>
    </xf>
    <xf numFmtId="0" fontId="7" fillId="0" borderId="1" xfId="0" applyFont="1" applyBorder="1" applyAlignment="1">
      <alignment horizontal="center" vertical="center"/>
    </xf>
    <xf numFmtId="0" fontId="21" fillId="0" borderId="0" xfId="0" applyFont="1" applyAlignment="1">
      <alignment horizontal="center"/>
    </xf>
    <xf numFmtId="164" fontId="13" fillId="2" borderId="2" xfId="0" applyNumberFormat="1" applyFont="1" applyFill="1" applyBorder="1" applyAlignment="1">
      <alignment horizontal="center" vertical="center"/>
    </xf>
    <xf numFmtId="164" fontId="14" fillId="2" borderId="2" xfId="0" applyNumberFormat="1" applyFont="1" applyFill="1" applyBorder="1" applyAlignment="1">
      <alignment horizontal="center" vertical="center"/>
    </xf>
    <xf numFmtId="164" fontId="13" fillId="0" borderId="0" xfId="0" applyNumberFormat="1" applyFont="1" applyAlignment="1">
      <alignment horizontal="center" vertical="center"/>
    </xf>
    <xf numFmtId="164" fontId="13" fillId="0" borderId="7" xfId="0" applyNumberFormat="1" applyFont="1" applyBorder="1" applyAlignment="1">
      <alignment horizontal="center" vertical="center"/>
    </xf>
    <xf numFmtId="0" fontId="13" fillId="2" borderId="2" xfId="0" applyFont="1" applyFill="1" applyBorder="1" applyAlignment="1">
      <alignment horizontal="center" vertical="center"/>
    </xf>
    <xf numFmtId="164" fontId="13" fillId="0" borderId="11" xfId="0" applyNumberFormat="1" applyFont="1" applyBorder="1" applyAlignment="1">
      <alignment horizontal="center" vertical="center"/>
    </xf>
    <xf numFmtId="0" fontId="22" fillId="0" borderId="0" xfId="0" applyFont="1" applyAlignment="1">
      <alignment vertical="center"/>
    </xf>
    <xf numFmtId="15" fontId="22" fillId="0" borderId="0" xfId="0" applyNumberFormat="1" applyFont="1" applyAlignment="1">
      <alignment vertical="center"/>
    </xf>
    <xf numFmtId="14" fontId="6" fillId="0" borderId="0" xfId="0" applyNumberFormat="1" applyFont="1" applyAlignment="1" applyProtection="1">
      <alignment horizontal="left" vertical="center"/>
      <protection locked="0"/>
    </xf>
    <xf numFmtId="0" fontId="4" fillId="0" borderId="0" xfId="0" applyFont="1" applyAlignment="1">
      <alignment horizontal="right" vertical="center"/>
    </xf>
    <xf numFmtId="0" fontId="6" fillId="0" borderId="0" xfId="0" applyFont="1" applyAlignment="1" applyProtection="1">
      <alignment horizontal="left" vertical="center"/>
      <protection locked="0"/>
    </xf>
    <xf numFmtId="14" fontId="4" fillId="0" borderId="0" xfId="0" applyNumberFormat="1" applyFont="1" applyAlignment="1">
      <alignment horizontal="center" vertical="center"/>
    </xf>
    <xf numFmtId="0" fontId="16" fillId="0" borderId="0" xfId="0" applyFont="1" applyAlignment="1">
      <alignment horizontal="center" vertical="center"/>
    </xf>
    <xf numFmtId="0" fontId="23" fillId="0" borderId="0" xfId="0" applyFont="1" applyAlignment="1">
      <alignment horizontal="center" vertical="center"/>
    </xf>
    <xf numFmtId="22" fontId="0" fillId="0" borderId="0" xfId="0" applyNumberFormat="1"/>
    <xf numFmtId="0" fontId="0" fillId="0" borderId="0" xfId="0" applyAlignment="1">
      <alignment horizontal="center"/>
    </xf>
    <xf numFmtId="0" fontId="13" fillId="0" borderId="0" xfId="0" applyFont="1"/>
    <xf numFmtId="0" fontId="0" fillId="0" borderId="0" xfId="0" applyAlignment="1">
      <alignment horizontal="center" vertical="center" wrapText="1"/>
    </xf>
    <xf numFmtId="0" fontId="3" fillId="0" borderId="0" xfId="0" applyFont="1" applyAlignment="1">
      <alignment horizontal="center"/>
    </xf>
    <xf numFmtId="0" fontId="13" fillId="0" borderId="0" xfId="0" applyFont="1" applyAlignment="1">
      <alignment horizontal="center"/>
    </xf>
    <xf numFmtId="9" fontId="4" fillId="0" borderId="1" xfId="1" applyFont="1" applyBorder="1" applyAlignment="1">
      <alignment horizontal="center" vertical="center"/>
    </xf>
    <xf numFmtId="0" fontId="0" fillId="0" borderId="1" xfId="0" applyBorder="1" applyAlignment="1">
      <alignment vertical="center"/>
    </xf>
    <xf numFmtId="0" fontId="4" fillId="0" borderId="1" xfId="0" applyFont="1" applyBorder="1" applyAlignment="1">
      <alignment vertical="center"/>
    </xf>
    <xf numFmtId="9" fontId="4" fillId="0" borderId="1" xfId="0" applyNumberFormat="1" applyFont="1" applyBorder="1" applyAlignment="1">
      <alignment horizontal="center" vertical="center"/>
    </xf>
    <xf numFmtId="0" fontId="13" fillId="3" borderId="0" xfId="0" applyFont="1" applyFill="1" applyAlignment="1">
      <alignment horizontal="left" vertical="center"/>
    </xf>
    <xf numFmtId="15" fontId="13" fillId="3" borderId="0" xfId="0" applyNumberFormat="1" applyFont="1" applyFill="1" applyAlignment="1">
      <alignment vertical="center"/>
    </xf>
    <xf numFmtId="14" fontId="25" fillId="0" borderId="0" xfId="0" applyNumberFormat="1" applyFont="1" applyAlignment="1" applyProtection="1">
      <alignment horizontal="left" vertical="center"/>
      <protection locked="0"/>
    </xf>
    <xf numFmtId="0" fontId="26" fillId="0" borderId="1" xfId="2" applyFont="1" applyBorder="1" applyAlignment="1">
      <alignment horizontal="center"/>
    </xf>
    <xf numFmtId="0" fontId="6" fillId="4" borderId="1" xfId="0" applyFont="1" applyFill="1" applyBorder="1" applyAlignment="1">
      <alignment horizontal="center" vertical="center"/>
    </xf>
    <xf numFmtId="0" fontId="8" fillId="4" borderId="1" xfId="0" applyFont="1" applyFill="1" applyBorder="1"/>
    <xf numFmtId="0" fontId="2" fillId="4" borderId="1" xfId="0" applyFont="1" applyFill="1" applyBorder="1"/>
    <xf numFmtId="166" fontId="4" fillId="4" borderId="1" xfId="0" applyNumberFormat="1" applyFont="1" applyFill="1" applyBorder="1" applyAlignment="1">
      <alignment horizontal="center" vertical="center"/>
    </xf>
    <xf numFmtId="0" fontId="13" fillId="4" borderId="1" xfId="0" applyFont="1" applyFill="1" applyBorder="1" applyAlignment="1">
      <alignment horizontal="center" vertical="center"/>
    </xf>
    <xf numFmtId="0" fontId="0" fillId="5" borderId="0" xfId="0" applyFill="1"/>
    <xf numFmtId="0" fontId="13" fillId="0" borderId="0" xfId="0" applyFont="1" applyAlignment="1">
      <alignment horizontal="left"/>
    </xf>
    <xf numFmtId="0" fontId="27" fillId="0" borderId="0" xfId="0" applyFont="1" applyAlignment="1">
      <alignment horizontal="center"/>
    </xf>
    <xf numFmtId="1" fontId="13" fillId="4" borderId="1" xfId="0" applyNumberFormat="1" applyFont="1" applyFill="1" applyBorder="1" applyAlignment="1">
      <alignment horizontal="center" vertical="center"/>
    </xf>
    <xf numFmtId="165" fontId="13" fillId="0" borderId="1" xfId="0" applyNumberFormat="1" applyFont="1" applyBorder="1" applyAlignment="1">
      <alignment horizontal="center" vertical="center"/>
    </xf>
    <xf numFmtId="1" fontId="4" fillId="4" borderId="1" xfId="0" applyNumberFormat="1" applyFont="1" applyFill="1" applyBorder="1" applyAlignment="1">
      <alignment horizontal="center" vertical="center"/>
    </xf>
    <xf numFmtId="169" fontId="4" fillId="4" borderId="1" xfId="0" applyNumberFormat="1" applyFont="1" applyFill="1" applyBorder="1" applyAlignment="1">
      <alignment horizontal="center" vertical="center"/>
    </xf>
    <xf numFmtId="164" fontId="4" fillId="4" borderId="1" xfId="0" applyNumberFormat="1" applyFont="1" applyFill="1" applyBorder="1" applyAlignment="1">
      <alignment horizontal="center" vertical="center"/>
    </xf>
    <xf numFmtId="2" fontId="4" fillId="4" borderId="1" xfId="0" applyNumberFormat="1" applyFont="1" applyFill="1" applyBorder="1" applyAlignment="1">
      <alignment horizontal="center" vertical="center"/>
    </xf>
    <xf numFmtId="165" fontId="4" fillId="4" borderId="1" xfId="0" applyNumberFormat="1" applyFont="1" applyFill="1" applyBorder="1" applyAlignment="1">
      <alignment horizontal="center" vertical="center"/>
    </xf>
    <xf numFmtId="169" fontId="7" fillId="4" borderId="1" xfId="0" applyNumberFormat="1" applyFont="1" applyFill="1" applyBorder="1" applyAlignment="1">
      <alignment horizontal="center" vertical="center"/>
    </xf>
    <xf numFmtId="170" fontId="0" fillId="0" borderId="0" xfId="0" applyNumberFormat="1" applyAlignment="1">
      <alignment vertical="center"/>
    </xf>
    <xf numFmtId="11" fontId="0" fillId="0" borderId="0" xfId="0" applyNumberFormat="1" applyAlignment="1">
      <alignment vertical="center"/>
    </xf>
    <xf numFmtId="0" fontId="0" fillId="0" borderId="24" xfId="0" applyBorder="1" applyAlignment="1">
      <alignment vertical="center"/>
    </xf>
    <xf numFmtId="0" fontId="13" fillId="0" borderId="24" xfId="0" applyFont="1" applyBorder="1" applyAlignment="1">
      <alignment horizontal="center" vertical="center"/>
    </xf>
    <xf numFmtId="165" fontId="0" fillId="4" borderId="16" xfId="0" applyNumberFormat="1" applyFill="1" applyBorder="1" applyAlignment="1">
      <alignment horizontal="center" vertical="center"/>
    </xf>
    <xf numFmtId="165" fontId="0" fillId="4" borderId="17" xfId="0" applyNumberFormat="1" applyFill="1" applyBorder="1" applyAlignment="1">
      <alignment horizontal="center" vertical="center"/>
    </xf>
    <xf numFmtId="165" fontId="0" fillId="4" borderId="18" xfId="0" applyNumberFormat="1" applyFill="1" applyBorder="1" applyAlignment="1">
      <alignment horizontal="center" vertical="center"/>
    </xf>
    <xf numFmtId="165" fontId="0" fillId="4" borderId="19" xfId="0" applyNumberFormat="1" applyFill="1" applyBorder="1" applyAlignment="1">
      <alignment horizontal="center" vertical="center"/>
    </xf>
    <xf numFmtId="165" fontId="0" fillId="4" borderId="1" xfId="0" applyNumberFormat="1" applyFill="1" applyBorder="1" applyAlignment="1">
      <alignment horizontal="center" vertical="center"/>
    </xf>
    <xf numFmtId="165" fontId="0" fillId="4" borderId="20" xfId="0" applyNumberFormat="1" applyFill="1" applyBorder="1" applyAlignment="1">
      <alignment horizontal="center" vertical="center"/>
    </xf>
    <xf numFmtId="165" fontId="0" fillId="4" borderId="21" xfId="0" applyNumberFormat="1" applyFill="1" applyBorder="1" applyAlignment="1">
      <alignment horizontal="center" vertical="center"/>
    </xf>
    <xf numFmtId="165" fontId="0" fillId="4" borderId="22" xfId="0" applyNumberFormat="1" applyFill="1" applyBorder="1" applyAlignment="1">
      <alignment horizontal="center" vertical="center"/>
    </xf>
    <xf numFmtId="165" fontId="0" fillId="4" borderId="23" xfId="0" applyNumberFormat="1" applyFill="1" applyBorder="1" applyAlignment="1">
      <alignment horizontal="center" vertical="center"/>
    </xf>
    <xf numFmtId="170" fontId="13" fillId="6" borderId="16" xfId="0" applyNumberFormat="1" applyFont="1" applyFill="1" applyBorder="1" applyAlignment="1">
      <alignment horizontal="center" vertical="center"/>
    </xf>
    <xf numFmtId="0" fontId="13" fillId="6" borderId="17" xfId="0" applyFont="1" applyFill="1" applyBorder="1" applyAlignment="1">
      <alignment horizontal="center" vertical="center"/>
    </xf>
    <xf numFmtId="0" fontId="13" fillId="6" borderId="18" xfId="0" applyFont="1" applyFill="1" applyBorder="1" applyAlignment="1">
      <alignment horizontal="center" vertical="center"/>
    </xf>
    <xf numFmtId="170" fontId="13" fillId="6" borderId="19" xfId="0" applyNumberFormat="1" applyFont="1" applyFill="1" applyBorder="1" applyAlignment="1">
      <alignment horizontal="center" vertical="center"/>
    </xf>
    <xf numFmtId="0" fontId="13" fillId="6" borderId="1" xfId="0" applyFont="1" applyFill="1" applyBorder="1" applyAlignment="1">
      <alignment horizontal="center" vertical="center"/>
    </xf>
    <xf numFmtId="0" fontId="13" fillId="6" borderId="20" xfId="0" applyFont="1" applyFill="1" applyBorder="1" applyAlignment="1">
      <alignment horizontal="center" vertical="center"/>
    </xf>
    <xf numFmtId="170" fontId="13" fillId="6" borderId="21" xfId="0" applyNumberFormat="1" applyFont="1" applyFill="1" applyBorder="1" applyAlignment="1">
      <alignment horizontal="center" vertical="center"/>
    </xf>
    <xf numFmtId="0" fontId="13" fillId="6" borderId="22" xfId="0" applyFont="1" applyFill="1" applyBorder="1" applyAlignment="1">
      <alignment horizontal="center" vertical="center"/>
    </xf>
    <xf numFmtId="0" fontId="13" fillId="6" borderId="23" xfId="0" applyFont="1" applyFill="1" applyBorder="1" applyAlignment="1">
      <alignment horizontal="center" vertical="center"/>
    </xf>
    <xf numFmtId="166" fontId="25" fillId="0" borderId="1" xfId="0" applyNumberFormat="1" applyFont="1" applyBorder="1" applyAlignment="1">
      <alignment horizontal="center" vertical="center"/>
    </xf>
    <xf numFmtId="9" fontId="25" fillId="0" borderId="1" xfId="1" applyFont="1" applyBorder="1" applyAlignment="1">
      <alignment horizontal="center" vertical="center"/>
    </xf>
    <xf numFmtId="164" fontId="25" fillId="0" borderId="1" xfId="0" applyNumberFormat="1" applyFont="1" applyBorder="1" applyAlignment="1">
      <alignment horizontal="center" vertical="center"/>
    </xf>
    <xf numFmtId="171" fontId="0" fillId="0" borderId="0" xfId="0" applyNumberFormat="1" applyAlignment="1">
      <alignment vertical="center"/>
    </xf>
    <xf numFmtId="164" fontId="0" fillId="0" borderId="0" xfId="0" applyNumberFormat="1" applyAlignment="1">
      <alignment vertical="center"/>
    </xf>
    <xf numFmtId="166" fontId="8" fillId="7" borderId="1" xfId="0" applyNumberFormat="1" applyFont="1" applyFill="1" applyBorder="1" applyAlignment="1">
      <alignment horizontal="center" vertical="center"/>
    </xf>
    <xf numFmtId="0" fontId="13" fillId="2" borderId="5" xfId="0" applyFont="1" applyFill="1" applyBorder="1" applyAlignment="1">
      <alignment vertical="center"/>
    </xf>
    <xf numFmtId="0" fontId="13" fillId="2" borderId="4" xfId="0" applyFont="1" applyFill="1" applyBorder="1" applyAlignment="1">
      <alignment vertical="center"/>
    </xf>
    <xf numFmtId="0" fontId="27" fillId="7" borderId="0" xfId="0" applyFont="1" applyFill="1"/>
    <xf numFmtId="0" fontId="8" fillId="7" borderId="0" xfId="0" applyFont="1" applyFill="1"/>
    <xf numFmtId="0" fontId="29" fillId="8" borderId="0" xfId="3" applyAlignment="1">
      <alignment vertical="center"/>
    </xf>
    <xf numFmtId="0" fontId="31" fillId="10" borderId="0" xfId="5" applyAlignment="1">
      <alignment vertical="center"/>
    </xf>
    <xf numFmtId="0" fontId="30" fillId="9" borderId="0" xfId="4" applyAlignment="1">
      <alignment vertical="center"/>
    </xf>
    <xf numFmtId="0" fontId="8" fillId="7" borderId="0" xfId="0" applyFont="1" applyFill="1" applyAlignment="1">
      <alignment horizontal="right"/>
    </xf>
    <xf numFmtId="0" fontId="32" fillId="0" borderId="0" xfId="0" applyFont="1"/>
    <xf numFmtId="0" fontId="32" fillId="0" borderId="0" xfId="0" applyFont="1" applyAlignment="1">
      <alignment wrapText="1"/>
    </xf>
    <xf numFmtId="0" fontId="32" fillId="0" borderId="0" xfId="0" applyFont="1" applyAlignment="1">
      <alignment horizontal="center"/>
    </xf>
    <xf numFmtId="0" fontId="32" fillId="0" borderId="0" xfId="0" applyFont="1" applyAlignment="1">
      <alignment horizontal="center" wrapText="1"/>
    </xf>
    <xf numFmtId="0" fontId="27" fillId="7" borderId="0" xfId="0" applyFont="1" applyFill="1" applyAlignment="1">
      <alignment horizontal="center"/>
    </xf>
    <xf numFmtId="0" fontId="16" fillId="2" borderId="1"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3" xfId="0" applyFont="1" applyFill="1" applyBorder="1" applyAlignment="1">
      <alignment horizontal="center" vertical="center"/>
    </xf>
    <xf numFmtId="164" fontId="13" fillId="2" borderId="5" xfId="0" applyNumberFormat="1" applyFont="1" applyFill="1" applyBorder="1" applyAlignment="1">
      <alignment horizontal="center" vertical="center"/>
    </xf>
    <xf numFmtId="164" fontId="13" fillId="2" borderId="4" xfId="0" applyNumberFormat="1" applyFont="1" applyFill="1" applyBorder="1" applyAlignment="1">
      <alignment horizontal="center" vertical="center"/>
    </xf>
    <xf numFmtId="164" fontId="13" fillId="2" borderId="3" xfId="0" applyNumberFormat="1" applyFont="1" applyFill="1" applyBorder="1" applyAlignment="1">
      <alignment horizontal="center" vertical="center"/>
    </xf>
    <xf numFmtId="164" fontId="14" fillId="2" borderId="5" xfId="0" applyNumberFormat="1" applyFont="1" applyFill="1" applyBorder="1" applyAlignment="1">
      <alignment horizontal="center" vertical="center"/>
    </xf>
    <xf numFmtId="164" fontId="14" fillId="2" borderId="4" xfId="0" applyNumberFormat="1" applyFont="1" applyFill="1" applyBorder="1" applyAlignment="1">
      <alignment horizontal="center" vertical="center"/>
    </xf>
    <xf numFmtId="164" fontId="14" fillId="2" borderId="3" xfId="0" applyNumberFormat="1" applyFont="1" applyFill="1" applyBorder="1" applyAlignment="1">
      <alignment horizontal="center" vertical="center"/>
    </xf>
    <xf numFmtId="170" fontId="0" fillId="0" borderId="0" xfId="0" applyNumberFormat="1" applyAlignment="1">
      <alignment horizontal="center" vertical="center"/>
    </xf>
    <xf numFmtId="164" fontId="13" fillId="2" borderId="10" xfId="0" applyNumberFormat="1" applyFont="1" applyFill="1" applyBorder="1" applyAlignment="1">
      <alignment horizontal="center" vertical="center" wrapText="1"/>
    </xf>
    <xf numFmtId="164" fontId="13" fillId="2" borderId="9" xfId="0" applyNumberFormat="1" applyFont="1" applyFill="1" applyBorder="1" applyAlignment="1">
      <alignment horizontal="center" vertical="center" wrapText="1"/>
    </xf>
    <xf numFmtId="0" fontId="14" fillId="2" borderId="5"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3" xfId="0" applyFont="1" applyFill="1" applyBorder="1" applyAlignment="1">
      <alignment horizontal="center" vertical="center"/>
    </xf>
    <xf numFmtId="164" fontId="13" fillId="2" borderId="8" xfId="0" applyNumberFormat="1" applyFont="1" applyFill="1" applyBorder="1" applyAlignment="1">
      <alignment horizontal="center" vertical="center" wrapText="1"/>
    </xf>
    <xf numFmtId="164" fontId="13" fillId="2" borderId="15" xfId="0" applyNumberFormat="1" applyFont="1" applyFill="1" applyBorder="1" applyAlignment="1">
      <alignment horizontal="center" vertical="center" wrapText="1"/>
    </xf>
    <xf numFmtId="164" fontId="13" fillId="2" borderId="14" xfId="0" applyNumberFormat="1" applyFont="1" applyFill="1" applyBorder="1" applyAlignment="1">
      <alignment horizontal="center" vertical="center" wrapText="1"/>
    </xf>
    <xf numFmtId="164" fontId="13" fillId="2" borderId="13" xfId="0" applyNumberFormat="1" applyFont="1" applyFill="1" applyBorder="1" applyAlignment="1">
      <alignment horizontal="center" vertical="center" wrapText="1"/>
    </xf>
    <xf numFmtId="165" fontId="14" fillId="0" borderId="1" xfId="0" applyNumberFormat="1" applyFont="1" applyBorder="1" applyAlignment="1">
      <alignment horizontal="center" vertical="center"/>
    </xf>
    <xf numFmtId="165" fontId="13" fillId="0" borderId="1" xfId="0" applyNumberFormat="1" applyFont="1" applyBorder="1" applyAlignment="1">
      <alignment horizontal="center" vertical="center"/>
    </xf>
    <xf numFmtId="0" fontId="13" fillId="2" borderId="1" xfId="0" applyFont="1" applyFill="1" applyBorder="1" applyAlignment="1">
      <alignment horizontal="center" vertical="center"/>
    </xf>
    <xf numFmtId="0" fontId="8" fillId="7" borderId="7" xfId="0" applyFont="1" applyFill="1" applyBorder="1" applyAlignment="1">
      <alignment horizontal="center" vertical="center" wrapText="1"/>
    </xf>
    <xf numFmtId="0" fontId="8" fillId="7" borderId="0" xfId="0" applyFont="1" applyFill="1" applyAlignment="1">
      <alignment horizontal="center" vertical="center" wrapText="1"/>
    </xf>
    <xf numFmtId="0" fontId="24" fillId="2" borderId="5" xfId="0" applyFont="1" applyFill="1" applyBorder="1" applyAlignment="1">
      <alignment horizontal="center" vertical="center"/>
    </xf>
    <xf numFmtId="0" fontId="24" fillId="2" borderId="4" xfId="0" applyFont="1" applyFill="1" applyBorder="1" applyAlignment="1">
      <alignment horizontal="center" vertical="center"/>
    </xf>
    <xf numFmtId="0" fontId="24" fillId="2" borderId="3" xfId="0" applyFont="1" applyFill="1" applyBorder="1" applyAlignment="1">
      <alignment horizontal="center" vertical="center"/>
    </xf>
    <xf numFmtId="0" fontId="13" fillId="2" borderId="6"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6" xfId="0" applyFont="1" applyFill="1" applyBorder="1" applyAlignment="1">
      <alignment horizontal="center" vertical="center"/>
    </xf>
    <xf numFmtId="0" fontId="13" fillId="2" borderId="12" xfId="0" applyFont="1" applyFill="1" applyBorder="1" applyAlignment="1">
      <alignment horizontal="center" vertical="center"/>
    </xf>
    <xf numFmtId="164" fontId="13" fillId="2" borderId="6" xfId="0" applyNumberFormat="1" applyFont="1" applyFill="1" applyBorder="1" applyAlignment="1">
      <alignment horizontal="center" vertical="center"/>
    </xf>
    <xf numFmtId="164" fontId="13" fillId="2" borderId="12" xfId="0" applyNumberFormat="1" applyFont="1" applyFill="1" applyBorder="1" applyAlignment="1">
      <alignment horizontal="center" vertical="center"/>
    </xf>
    <xf numFmtId="0" fontId="13" fillId="0" borderId="24" xfId="0" applyFont="1" applyBorder="1" applyAlignment="1">
      <alignment horizontal="center" vertical="center"/>
    </xf>
    <xf numFmtId="0" fontId="13" fillId="0" borderId="14" xfId="0" applyFont="1" applyBorder="1" applyAlignment="1">
      <alignment horizontal="center" vertical="center"/>
    </xf>
    <xf numFmtId="0" fontId="16" fillId="2" borderId="5"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3" xfId="0" applyFont="1" applyFill="1" applyBorder="1" applyAlignment="1">
      <alignment horizontal="center" vertical="center"/>
    </xf>
  </cellXfs>
  <cellStyles count="6">
    <cellStyle name="Bad" xfId="4" builtinId="27"/>
    <cellStyle name="Good" xfId="3" builtinId="26"/>
    <cellStyle name="Neutral" xfId="5" builtinId="28"/>
    <cellStyle name="Normal" xfId="0" builtinId="0"/>
    <cellStyle name="Normal_Calculations" xfId="2" xr:uid="{3DA05EFC-D56F-4AC5-839F-5296E7ACA327}"/>
    <cellStyle name="Percent" xfId="1" builtinId="5"/>
  </cellStyles>
  <dxfs count="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Quadratic Regression, Equal Weighting</a:t>
            </a:r>
          </a:p>
        </c:rich>
      </c:tx>
      <c:layout>
        <c:manualLayout>
          <c:xMode val="edge"/>
          <c:yMode val="edge"/>
          <c:x val="0.188042821177965"/>
          <c:y val="4.1347831521059863E-2"/>
        </c:manualLayout>
      </c:layout>
      <c:overlay val="0"/>
      <c:spPr>
        <a:noFill/>
        <a:ln w="25400">
          <a:noFill/>
        </a:ln>
      </c:spPr>
    </c:title>
    <c:autoTitleDeleted val="0"/>
    <c:plotArea>
      <c:layout>
        <c:manualLayout>
          <c:layoutTarget val="inner"/>
          <c:xMode val="edge"/>
          <c:yMode val="edge"/>
          <c:x val="0.193828716076867"/>
          <c:y val="0.25268069451298847"/>
          <c:w val="0.75217113701470784"/>
          <c:h val="0.44104266678630716"/>
        </c:manualLayout>
      </c:layout>
      <c:scatterChart>
        <c:scatterStyle val="lineMarker"/>
        <c:varyColors val="0"/>
        <c:ser>
          <c:idx val="0"/>
          <c:order val="0"/>
          <c:spPr>
            <a:ln w="28575">
              <a:noFill/>
            </a:ln>
          </c:spPr>
          <c:marker>
            <c:symbol val="diamond"/>
            <c:size val="5"/>
            <c:spPr>
              <a:solidFill>
                <a:srgbClr val="FF0000"/>
              </a:solidFill>
              <a:ln>
                <a:solidFill>
                  <a:srgbClr val="FF0000"/>
                </a:solidFill>
                <a:prstDash val="solid"/>
              </a:ln>
            </c:spPr>
          </c:marker>
          <c:trendline>
            <c:spPr>
              <a:ln w="15875">
                <a:solidFill>
                  <a:schemeClr val="accent4"/>
                </a:solidFill>
                <a:prstDash val="solid"/>
              </a:ln>
            </c:spPr>
            <c:trendlineType val="poly"/>
            <c:order val="2"/>
            <c:dispRSqr val="1"/>
            <c:dispEq val="1"/>
            <c:trendlineLbl>
              <c:layout>
                <c:manualLayout>
                  <c:x val="4.7155964787166521E-2"/>
                  <c:y val="-0.1583968296803214"/>
                </c:manualLayout>
              </c:layout>
              <c:numFmt formatCode="General" sourceLinked="0"/>
              <c:spPr>
                <a:noFill/>
                <a:ln w="25400">
                  <a:noFill/>
                </a:ln>
              </c:spPr>
              <c:txPr>
                <a:bodyPr/>
                <a:lstStyle/>
                <a:p>
                  <a:pPr>
                    <a:defRPr sz="925" b="1" i="0" u="none" strike="noStrike" baseline="0">
                      <a:solidFill>
                        <a:srgbClr val="FF0000"/>
                      </a:solidFill>
                      <a:latin typeface="Arial"/>
                      <a:ea typeface="Arial"/>
                      <a:cs typeface="Arial"/>
                    </a:defRPr>
                  </a:pPr>
                  <a:endParaRPr lang="en-US"/>
                </a:p>
              </c:txPr>
            </c:trendlineLbl>
          </c:trendline>
          <c:xVal>
            <c:numRef>
              <c:f>'ISTD Template'!$F$19:$F$28</c:f>
              <c:numCache>
                <c:formatCode>General</c:formatCode>
                <c:ptCount val="10"/>
                <c:pt idx="0">
                  <c:v>1.2500000000000001E-2</c:v>
                </c:pt>
                <c:pt idx="1">
                  <c:v>2.5000000000000001E-2</c:v>
                </c:pt>
                <c:pt idx="2">
                  <c:v>0.25</c:v>
                </c:pt>
                <c:pt idx="3">
                  <c:v>0.625</c:v>
                </c:pt>
                <c:pt idx="4">
                  <c:v>1.25</c:v>
                </c:pt>
                <c:pt idx="5">
                  <c:v>2.5</c:v>
                </c:pt>
                <c:pt idx="6">
                  <c:v>5</c:v>
                </c:pt>
                <c:pt idx="7">
                  <c:v>7.5</c:v>
                </c:pt>
                <c:pt idx="8">
                  <c:v>10</c:v>
                </c:pt>
                <c:pt idx="9">
                  <c:v>12.5</c:v>
                </c:pt>
              </c:numCache>
            </c:numRef>
          </c:xVal>
          <c:yVal>
            <c:numRef>
              <c:f>'ISTD Template'!$E$19:$E$28</c:f>
              <c:numCache>
                <c:formatCode>General</c:formatCode>
                <c:ptCount val="10"/>
                <c:pt idx="0">
                  <c:v>9.0086981143762228E-3</c:v>
                </c:pt>
                <c:pt idx="1">
                  <c:v>1.5099161910978565E-2</c:v>
                </c:pt>
                <c:pt idx="2">
                  <c:v>0.14388245544424855</c:v>
                </c:pt>
                <c:pt idx="3">
                  <c:v>0.38698575486905623</c:v>
                </c:pt>
                <c:pt idx="4">
                  <c:v>0.81560548840441982</c:v>
                </c:pt>
                <c:pt idx="5">
                  <c:v>1.5957678107891615</c:v>
                </c:pt>
                <c:pt idx="6">
                  <c:v>3.1681739553273918</c:v>
                </c:pt>
                <c:pt idx="7">
                  <c:v>4.7775586173458855</c:v>
                </c:pt>
                <c:pt idx="8">
                  <c:v>6.469967705897794</c:v>
                </c:pt>
                <c:pt idx="9">
                  <c:v>8.0682093856293271</c:v>
                </c:pt>
              </c:numCache>
            </c:numRef>
          </c:yVal>
          <c:smooth val="0"/>
          <c:extLst>
            <c:ext xmlns:c16="http://schemas.microsoft.com/office/drawing/2014/chart" uri="{C3380CC4-5D6E-409C-BE32-E72D297353CC}">
              <c16:uniqueId val="{00000001-1F9E-4135-A624-24C4917DF07D}"/>
            </c:ext>
          </c:extLst>
        </c:ser>
        <c:dLbls>
          <c:showLegendKey val="0"/>
          <c:showVal val="0"/>
          <c:showCatName val="0"/>
          <c:showSerName val="0"/>
          <c:showPercent val="0"/>
          <c:showBubbleSize val="0"/>
        </c:dLbls>
        <c:axId val="24588080"/>
        <c:axId val="1"/>
      </c:scatterChart>
      <c:valAx>
        <c:axId val="24588080"/>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US"/>
                  <a:t>Concentration (Cx/Cis)</a:t>
                </a:r>
              </a:p>
            </c:rich>
          </c:tx>
          <c:layout>
            <c:manualLayout>
              <c:xMode val="edge"/>
              <c:yMode val="edge"/>
              <c:x val="0.38187155177031445"/>
              <c:y val="0.83154905636795395"/>
            </c:manualLayout>
          </c:layout>
          <c:overlay val="0"/>
          <c:spPr>
            <a:noFill/>
            <a:ln w="25400">
              <a:noFill/>
            </a:ln>
          </c:spPr>
        </c:title>
        <c:numFmt formatCode="General" sourceLinked="1"/>
        <c:majorTickMark val="out"/>
        <c:minorTickMark val="out"/>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925" b="1" i="0" u="none" strike="noStrike" baseline="0">
                    <a:solidFill>
                      <a:srgbClr val="000000"/>
                    </a:solidFill>
                    <a:latin typeface="Arial"/>
                    <a:ea typeface="Arial"/>
                    <a:cs typeface="Arial"/>
                  </a:defRPr>
                </a:pPr>
                <a:r>
                  <a:rPr lang="en-US"/>
                  <a:t>Response (Ax/Ais)</a:t>
                </a:r>
              </a:p>
            </c:rich>
          </c:tx>
          <c:layout>
            <c:manualLayout>
              <c:xMode val="edge"/>
              <c:yMode val="edge"/>
              <c:x val="4.6287581399263866E-2"/>
              <c:y val="0.2251153605799274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24588080"/>
        <c:crosses val="autoZero"/>
        <c:crossBetween val="midCat"/>
      </c:valAx>
      <c:spPr>
        <a:solidFill>
          <a:schemeClr val="bg1">
            <a:lumMod val="95000"/>
          </a:schemeClr>
        </a:solidFill>
        <a:ln w="12700">
          <a:solidFill>
            <a:srgbClr val="808080"/>
          </a:solidFill>
          <a:prstDash val="solid"/>
        </a:ln>
      </c:spPr>
    </c:plotArea>
    <c:plotVisOnly val="1"/>
    <c:dispBlanksAs val="gap"/>
    <c:showDLblsOverMax val="0"/>
  </c:chart>
  <c:spPr>
    <a:solidFill>
      <a:srgbClr val="FFFFFF"/>
    </a:solidFill>
    <a:ln w="3175">
      <a:solidFill>
        <a:schemeClr val="tx1"/>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Linear Regression, Equal Weighting</a:t>
            </a:r>
          </a:p>
        </c:rich>
      </c:tx>
      <c:layout>
        <c:manualLayout>
          <c:xMode val="edge"/>
          <c:yMode val="edge"/>
          <c:x val="0.25888415324231262"/>
          <c:y val="4.5941757280339959E-2"/>
        </c:manualLayout>
      </c:layout>
      <c:overlay val="0"/>
      <c:spPr>
        <a:noFill/>
        <a:ln w="25400">
          <a:noFill/>
        </a:ln>
      </c:spPr>
    </c:title>
    <c:autoTitleDeleted val="0"/>
    <c:plotArea>
      <c:layout>
        <c:manualLayout>
          <c:layoutTarget val="inner"/>
          <c:xMode val="edge"/>
          <c:yMode val="edge"/>
          <c:x val="0.2101531176757522"/>
          <c:y val="0.25727488895867917"/>
          <c:w val="0.72792166847108375"/>
          <c:h val="0.42726008344923505"/>
        </c:manualLayout>
      </c:layout>
      <c:scatterChart>
        <c:scatterStyle val="lineMarker"/>
        <c:varyColors val="0"/>
        <c:ser>
          <c:idx val="0"/>
          <c:order val="0"/>
          <c:spPr>
            <a:ln w="28575">
              <a:noFill/>
            </a:ln>
          </c:spPr>
          <c:marker>
            <c:symbol val="diamond"/>
            <c:size val="5"/>
            <c:spPr>
              <a:solidFill>
                <a:srgbClr val="FF0000"/>
              </a:solidFill>
              <a:ln w="12700">
                <a:solidFill>
                  <a:srgbClr val="FF0000"/>
                </a:solidFill>
                <a:prstDash val="solid"/>
              </a:ln>
            </c:spPr>
          </c:marker>
          <c:trendline>
            <c:spPr>
              <a:ln w="15875">
                <a:solidFill>
                  <a:schemeClr val="accent4"/>
                </a:solidFill>
                <a:prstDash val="solid"/>
              </a:ln>
            </c:spPr>
            <c:trendlineType val="linear"/>
            <c:dispRSqr val="1"/>
            <c:dispEq val="1"/>
            <c:trendlineLbl>
              <c:layout>
                <c:manualLayout>
                  <c:x val="-3.061804008238448E-2"/>
                  <c:y val="-0.14531884329044681"/>
                </c:manualLayout>
              </c:layout>
              <c:numFmt formatCode="General" sourceLinked="0"/>
              <c:spPr>
                <a:noFill/>
                <a:ln w="25400">
                  <a:noFill/>
                </a:ln>
              </c:spPr>
              <c:txPr>
                <a:bodyPr/>
                <a:lstStyle/>
                <a:p>
                  <a:pPr>
                    <a:defRPr sz="875" b="1" i="0" u="none" strike="noStrike" baseline="0">
                      <a:solidFill>
                        <a:srgbClr val="FF0000"/>
                      </a:solidFill>
                      <a:latin typeface="Arial"/>
                      <a:ea typeface="Arial"/>
                      <a:cs typeface="Arial"/>
                    </a:defRPr>
                  </a:pPr>
                  <a:endParaRPr lang="en-US"/>
                </a:p>
              </c:txPr>
            </c:trendlineLbl>
          </c:trendline>
          <c:xVal>
            <c:numRef>
              <c:f>'ISTD Template'!$F$19:$F$28</c:f>
              <c:numCache>
                <c:formatCode>General</c:formatCode>
                <c:ptCount val="10"/>
                <c:pt idx="0">
                  <c:v>1.2500000000000001E-2</c:v>
                </c:pt>
                <c:pt idx="1">
                  <c:v>2.5000000000000001E-2</c:v>
                </c:pt>
                <c:pt idx="2">
                  <c:v>0.25</c:v>
                </c:pt>
                <c:pt idx="3">
                  <c:v>0.625</c:v>
                </c:pt>
                <c:pt idx="4">
                  <c:v>1.25</c:v>
                </c:pt>
                <c:pt idx="5">
                  <c:v>2.5</c:v>
                </c:pt>
                <c:pt idx="6">
                  <c:v>5</c:v>
                </c:pt>
                <c:pt idx="7">
                  <c:v>7.5</c:v>
                </c:pt>
                <c:pt idx="8">
                  <c:v>10</c:v>
                </c:pt>
                <c:pt idx="9">
                  <c:v>12.5</c:v>
                </c:pt>
              </c:numCache>
            </c:numRef>
          </c:xVal>
          <c:yVal>
            <c:numRef>
              <c:f>'ISTD Template'!$E$19:$E$28</c:f>
              <c:numCache>
                <c:formatCode>General</c:formatCode>
                <c:ptCount val="10"/>
                <c:pt idx="0">
                  <c:v>9.0086981143762228E-3</c:v>
                </c:pt>
                <c:pt idx="1">
                  <c:v>1.5099161910978565E-2</c:v>
                </c:pt>
                <c:pt idx="2">
                  <c:v>0.14388245544424855</c:v>
                </c:pt>
                <c:pt idx="3">
                  <c:v>0.38698575486905623</c:v>
                </c:pt>
                <c:pt idx="4">
                  <c:v>0.81560548840441982</c:v>
                </c:pt>
                <c:pt idx="5">
                  <c:v>1.5957678107891615</c:v>
                </c:pt>
                <c:pt idx="6">
                  <c:v>3.1681739553273918</c:v>
                </c:pt>
                <c:pt idx="7">
                  <c:v>4.7775586173458855</c:v>
                </c:pt>
                <c:pt idx="8">
                  <c:v>6.469967705897794</c:v>
                </c:pt>
                <c:pt idx="9">
                  <c:v>8.0682093856293271</c:v>
                </c:pt>
              </c:numCache>
            </c:numRef>
          </c:yVal>
          <c:smooth val="0"/>
          <c:extLst>
            <c:ext xmlns:c16="http://schemas.microsoft.com/office/drawing/2014/chart" uri="{C3380CC4-5D6E-409C-BE32-E72D297353CC}">
              <c16:uniqueId val="{00000001-B256-4F2A-BA5D-0599B094EA9B}"/>
            </c:ext>
          </c:extLst>
        </c:ser>
        <c:dLbls>
          <c:showLegendKey val="0"/>
          <c:showVal val="0"/>
          <c:showCatName val="0"/>
          <c:showSerName val="0"/>
          <c:showPercent val="0"/>
          <c:showBubbleSize val="0"/>
        </c:dLbls>
        <c:axId val="24590480"/>
        <c:axId val="1"/>
      </c:scatterChart>
      <c:valAx>
        <c:axId val="24590480"/>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Concentration (Cx/Cis)</a:t>
                </a:r>
              </a:p>
            </c:rich>
          </c:tx>
          <c:layout>
            <c:manualLayout>
              <c:xMode val="edge"/>
              <c:yMode val="edge"/>
              <c:x val="0.374620787080514"/>
              <c:y val="0.82236070491188595"/>
            </c:manualLayout>
          </c:layout>
          <c:overlay val="0"/>
          <c:spPr>
            <a:noFill/>
            <a:ln w="25400">
              <a:noFill/>
            </a:ln>
          </c:spPr>
        </c:title>
        <c:numFmt formatCode="General" sourceLinked="1"/>
        <c:majorTickMark val="out"/>
        <c:minorTickMark val="out"/>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875" b="1" i="0" u="none" strike="noStrike" baseline="0">
                    <a:solidFill>
                      <a:srgbClr val="000000"/>
                    </a:solidFill>
                    <a:latin typeface="Arial"/>
                    <a:ea typeface="Arial"/>
                    <a:cs typeface="Arial"/>
                  </a:defRPr>
                </a:pPr>
                <a:r>
                  <a:rPr lang="en-US"/>
                  <a:t>Response (Ax/Ais)</a:t>
                </a:r>
              </a:p>
            </c:rich>
          </c:tx>
          <c:layout>
            <c:manualLayout>
              <c:xMode val="edge"/>
              <c:yMode val="edge"/>
              <c:x val="5.4822413253389199E-2"/>
              <c:y val="0.220521434820647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Arial"/>
                <a:ea typeface="Arial"/>
                <a:cs typeface="Arial"/>
              </a:defRPr>
            </a:pPr>
            <a:endParaRPr lang="en-US"/>
          </a:p>
        </c:txPr>
        <c:crossAx val="24590480"/>
        <c:crosses val="autoZero"/>
        <c:crossBetween val="midCat"/>
      </c:valAx>
      <c:spPr>
        <a:solidFill>
          <a:schemeClr val="bg1">
            <a:lumMod val="95000"/>
          </a:schemeClr>
        </a:solidFill>
        <a:ln w="12700">
          <a:solidFill>
            <a:schemeClr val="bg1"/>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poly"/>
            <c:order val="2"/>
            <c:dispRSqr val="1"/>
            <c:dispEq val="1"/>
            <c:trendlineLbl>
              <c:numFmt formatCode="General" sourceLinked="0"/>
              <c:spPr>
                <a:noFill/>
                <a:ln w="25400">
                  <a:noFill/>
                </a:ln>
              </c:spPr>
              <c:txPr>
                <a:bodyPr/>
                <a:lstStyle/>
                <a:p>
                  <a:pPr>
                    <a:defRPr sz="175" b="0" i="0" u="none" strike="noStrike" baseline="0">
                      <a:solidFill>
                        <a:srgbClr val="000000"/>
                      </a:solidFill>
                      <a:latin typeface="Arial"/>
                      <a:ea typeface="Arial"/>
                      <a:cs typeface="Arial"/>
                    </a:defRPr>
                  </a:pPr>
                  <a:endParaRPr lang="en-US"/>
                </a:p>
              </c:txPr>
            </c:trendlineLbl>
          </c:trendline>
          <c:xVal>
            <c:strRef>
              <c:f>[2]ISTD!#REF!</c:f>
              <c:strCache>
                <c:ptCount val="1"/>
                <c:pt idx="0">
                  <c:v>#REF!</c:v>
                </c:pt>
              </c:strCache>
            </c:strRef>
          </c:xVal>
          <c:yVal>
            <c:numRef>
              <c:f>[2]ISTD!#REF!</c:f>
              <c:numCache>
                <c:formatCode>General</c:formatCode>
                <c:ptCount val="1"/>
                <c:pt idx="0">
                  <c:v>1</c:v>
                </c:pt>
              </c:numCache>
            </c:numRef>
          </c:yVal>
          <c:smooth val="0"/>
          <c:extLst>
            <c:ext xmlns:c16="http://schemas.microsoft.com/office/drawing/2014/chart" uri="{C3380CC4-5D6E-409C-BE32-E72D297353CC}">
              <c16:uniqueId val="{00000001-C601-4EA1-BFF2-B3B073B7C6EE}"/>
            </c:ext>
          </c:extLst>
        </c:ser>
        <c:dLbls>
          <c:showLegendKey val="0"/>
          <c:showVal val="0"/>
          <c:showCatName val="0"/>
          <c:showSerName val="0"/>
          <c:showPercent val="0"/>
          <c:showBubbleSize val="0"/>
        </c:dLbls>
        <c:axId val="1844075456"/>
        <c:axId val="1"/>
      </c:scatterChart>
      <c:valAx>
        <c:axId val="1844075456"/>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Response</a:t>
                </a:r>
              </a:p>
            </c:rich>
          </c:tx>
          <c:overlay val="0"/>
          <c:spPr>
            <a:noFill/>
            <a:ln w="25400">
              <a:noFill/>
            </a:ln>
          </c:spPr>
        </c:title>
        <c:numFmt formatCode="General" sourceLinked="1"/>
        <c:majorTickMark val="out"/>
        <c:minorTickMark val="out"/>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175" b="1" i="0" u="none" strike="noStrike" baseline="0">
                    <a:solidFill>
                      <a:srgbClr val="000000"/>
                    </a:solidFill>
                    <a:latin typeface="Arial"/>
                    <a:ea typeface="Arial"/>
                    <a:cs typeface="Arial"/>
                  </a:defRPr>
                </a:pPr>
                <a:r>
                  <a:rPr lang="en-US"/>
                  <a:t>Concentration</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US"/>
          </a:p>
        </c:txPr>
        <c:crossAx val="184407545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linear"/>
            <c:dispRSqr val="1"/>
            <c:dispEq val="1"/>
            <c:trendlineLbl>
              <c:numFmt formatCode="General" sourceLinked="0"/>
              <c:spPr>
                <a:noFill/>
                <a:ln w="25400">
                  <a:noFill/>
                </a:ln>
              </c:spPr>
              <c:txPr>
                <a:bodyPr/>
                <a:lstStyle/>
                <a:p>
                  <a:pPr>
                    <a:defRPr sz="175" b="0" i="0" u="none" strike="noStrike" baseline="0">
                      <a:solidFill>
                        <a:srgbClr val="000000"/>
                      </a:solidFill>
                      <a:latin typeface="Arial"/>
                      <a:ea typeface="Arial"/>
                      <a:cs typeface="Arial"/>
                    </a:defRPr>
                  </a:pPr>
                  <a:endParaRPr lang="en-US"/>
                </a:p>
              </c:txPr>
            </c:trendlineLbl>
          </c:trendline>
          <c:xVal>
            <c:strRef>
              <c:f>[2]ISTD!#REF!</c:f>
              <c:strCache>
                <c:ptCount val="1"/>
                <c:pt idx="0">
                  <c:v>#REF!</c:v>
                </c:pt>
              </c:strCache>
            </c:strRef>
          </c:xVal>
          <c:yVal>
            <c:numRef>
              <c:f>[2]ISTD!#REF!</c:f>
              <c:numCache>
                <c:formatCode>General</c:formatCode>
                <c:ptCount val="1"/>
                <c:pt idx="0">
                  <c:v>1</c:v>
                </c:pt>
              </c:numCache>
            </c:numRef>
          </c:yVal>
          <c:smooth val="0"/>
          <c:extLst>
            <c:ext xmlns:c16="http://schemas.microsoft.com/office/drawing/2014/chart" uri="{C3380CC4-5D6E-409C-BE32-E72D297353CC}">
              <c16:uniqueId val="{00000001-AEFF-4FDA-AC93-C4BBB7A37522}"/>
            </c:ext>
          </c:extLst>
        </c:ser>
        <c:dLbls>
          <c:showLegendKey val="0"/>
          <c:showVal val="0"/>
          <c:showCatName val="0"/>
          <c:showSerName val="0"/>
          <c:showPercent val="0"/>
          <c:showBubbleSize val="0"/>
        </c:dLbls>
        <c:axId val="1844077376"/>
        <c:axId val="1"/>
      </c:scatterChart>
      <c:valAx>
        <c:axId val="1844077376"/>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Response</a:t>
                </a:r>
              </a:p>
            </c:rich>
          </c:tx>
          <c:overlay val="0"/>
          <c:spPr>
            <a:noFill/>
            <a:ln w="25400">
              <a:noFill/>
            </a:ln>
          </c:spPr>
        </c:title>
        <c:numFmt formatCode="General" sourceLinked="1"/>
        <c:majorTickMark val="out"/>
        <c:minorTickMark val="out"/>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175" b="1" i="0" u="none" strike="noStrike" baseline="0">
                    <a:solidFill>
                      <a:srgbClr val="000000"/>
                    </a:solidFill>
                    <a:latin typeface="Arial"/>
                    <a:ea typeface="Arial"/>
                    <a:cs typeface="Arial"/>
                  </a:defRPr>
                </a:pPr>
                <a:r>
                  <a:rPr lang="en-US"/>
                  <a:t>Concentration</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US"/>
          </a:p>
        </c:txPr>
        <c:crossAx val="184407737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Quadratic Regression, Equal Weighting</a:t>
            </a:r>
          </a:p>
        </c:rich>
      </c:tx>
      <c:layout>
        <c:manualLayout>
          <c:xMode val="edge"/>
          <c:yMode val="edge"/>
          <c:x val="0.188042821177965"/>
          <c:y val="4.1347831521059863E-2"/>
        </c:manualLayout>
      </c:layout>
      <c:overlay val="0"/>
      <c:spPr>
        <a:noFill/>
        <a:ln w="25400">
          <a:noFill/>
        </a:ln>
      </c:spPr>
    </c:title>
    <c:autoTitleDeleted val="0"/>
    <c:plotArea>
      <c:layout>
        <c:manualLayout>
          <c:layoutTarget val="inner"/>
          <c:xMode val="edge"/>
          <c:yMode val="edge"/>
          <c:x val="0.193828716076867"/>
          <c:y val="0.25268069451298847"/>
          <c:w val="0.75217113701470784"/>
          <c:h val="0.44104266678630716"/>
        </c:manualLayout>
      </c:layout>
      <c:scatterChart>
        <c:scatterStyle val="lineMarker"/>
        <c:varyColors val="0"/>
        <c:ser>
          <c:idx val="0"/>
          <c:order val="0"/>
          <c:spPr>
            <a:ln w="28575">
              <a:noFill/>
            </a:ln>
          </c:spPr>
          <c:marker>
            <c:symbol val="diamond"/>
            <c:size val="5"/>
            <c:spPr>
              <a:solidFill>
                <a:srgbClr val="FF0000"/>
              </a:solidFill>
              <a:ln>
                <a:solidFill>
                  <a:srgbClr val="FF0000"/>
                </a:solidFill>
                <a:prstDash val="solid"/>
              </a:ln>
            </c:spPr>
          </c:marker>
          <c:trendline>
            <c:spPr>
              <a:ln w="15875">
                <a:solidFill>
                  <a:schemeClr val="accent4"/>
                </a:solidFill>
                <a:prstDash val="solid"/>
              </a:ln>
            </c:spPr>
            <c:trendlineType val="poly"/>
            <c:order val="2"/>
            <c:dispRSqr val="1"/>
            <c:dispEq val="1"/>
            <c:trendlineLbl>
              <c:layout>
                <c:manualLayout>
                  <c:x val="4.7155964787166521E-2"/>
                  <c:y val="-0.1583968296803214"/>
                </c:manualLayout>
              </c:layout>
              <c:numFmt formatCode="General" sourceLinked="0"/>
              <c:spPr>
                <a:noFill/>
                <a:ln w="25400">
                  <a:noFill/>
                </a:ln>
              </c:spPr>
              <c:txPr>
                <a:bodyPr/>
                <a:lstStyle/>
                <a:p>
                  <a:pPr>
                    <a:defRPr sz="925" b="1" i="0" u="none" strike="noStrike" baseline="0">
                      <a:solidFill>
                        <a:srgbClr val="FF0000"/>
                      </a:solidFill>
                      <a:latin typeface="Arial"/>
                      <a:ea typeface="Arial"/>
                      <a:cs typeface="Arial"/>
                    </a:defRPr>
                  </a:pPr>
                  <a:endParaRPr lang="en-US"/>
                </a:p>
              </c:txPr>
            </c:trendlineLbl>
          </c:trendline>
          <c:xVal>
            <c:numRef>
              <c:f>'ESTD Template'!$B$19:$B$28</c:f>
              <c:numCache>
                <c:formatCode>General</c:formatCode>
                <c:ptCount val="10"/>
                <c:pt idx="0">
                  <c:v>0.5</c:v>
                </c:pt>
                <c:pt idx="1">
                  <c:v>1</c:v>
                </c:pt>
                <c:pt idx="2">
                  <c:v>10</c:v>
                </c:pt>
                <c:pt idx="3">
                  <c:v>25</c:v>
                </c:pt>
                <c:pt idx="4">
                  <c:v>50</c:v>
                </c:pt>
                <c:pt idx="5">
                  <c:v>100</c:v>
                </c:pt>
                <c:pt idx="6">
                  <c:v>200</c:v>
                </c:pt>
                <c:pt idx="7">
                  <c:v>300</c:v>
                </c:pt>
                <c:pt idx="8">
                  <c:v>400</c:v>
                </c:pt>
                <c:pt idx="9">
                  <c:v>500</c:v>
                </c:pt>
              </c:numCache>
            </c:numRef>
          </c:xVal>
          <c:yVal>
            <c:numRef>
              <c:f>'ESTD Template'!$A$19:$A$28</c:f>
              <c:numCache>
                <c:formatCode>General</c:formatCode>
                <c:ptCount val="10"/>
                <c:pt idx="0">
                  <c:v>10181</c:v>
                </c:pt>
                <c:pt idx="1">
                  <c:v>19153</c:v>
                </c:pt>
                <c:pt idx="2">
                  <c:v>175874</c:v>
                </c:pt>
                <c:pt idx="3">
                  <c:v>453485</c:v>
                </c:pt>
                <c:pt idx="4">
                  <c:v>990424</c:v>
                </c:pt>
                <c:pt idx="5">
                  <c:v>1589739</c:v>
                </c:pt>
                <c:pt idx="6">
                  <c:v>3179478</c:v>
                </c:pt>
                <c:pt idx="7">
                  <c:v>4769217</c:v>
                </c:pt>
                <c:pt idx="8">
                  <c:v>6358956</c:v>
                </c:pt>
                <c:pt idx="9">
                  <c:v>7948695</c:v>
                </c:pt>
              </c:numCache>
            </c:numRef>
          </c:yVal>
          <c:smooth val="0"/>
          <c:extLst>
            <c:ext xmlns:c16="http://schemas.microsoft.com/office/drawing/2014/chart" uri="{C3380CC4-5D6E-409C-BE32-E72D297353CC}">
              <c16:uniqueId val="{00000001-E4E5-4D0E-8437-0C01B146D3F8}"/>
            </c:ext>
          </c:extLst>
        </c:ser>
        <c:dLbls>
          <c:showLegendKey val="0"/>
          <c:showVal val="0"/>
          <c:showCatName val="0"/>
          <c:showSerName val="0"/>
          <c:showPercent val="0"/>
          <c:showBubbleSize val="0"/>
        </c:dLbls>
        <c:axId val="24588080"/>
        <c:axId val="1"/>
      </c:scatterChart>
      <c:valAx>
        <c:axId val="24588080"/>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n-US"/>
                  <a:t>Concentration (Cx/Cis)</a:t>
                </a:r>
              </a:p>
            </c:rich>
          </c:tx>
          <c:layout>
            <c:manualLayout>
              <c:xMode val="edge"/>
              <c:yMode val="edge"/>
              <c:x val="0.38187155177031445"/>
              <c:y val="0.83154905636795395"/>
            </c:manualLayout>
          </c:layout>
          <c:overlay val="0"/>
          <c:spPr>
            <a:noFill/>
            <a:ln w="25400">
              <a:noFill/>
            </a:ln>
          </c:spPr>
        </c:title>
        <c:numFmt formatCode="General" sourceLinked="1"/>
        <c:majorTickMark val="out"/>
        <c:minorTickMark val="out"/>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925" b="1" i="0" u="none" strike="noStrike" baseline="0">
                    <a:solidFill>
                      <a:srgbClr val="000000"/>
                    </a:solidFill>
                    <a:latin typeface="Arial"/>
                    <a:ea typeface="Arial"/>
                    <a:cs typeface="Arial"/>
                  </a:defRPr>
                </a:pPr>
                <a:r>
                  <a:rPr lang="en-US"/>
                  <a:t>Response (Ax/Ais)</a:t>
                </a:r>
              </a:p>
            </c:rich>
          </c:tx>
          <c:layout>
            <c:manualLayout>
              <c:xMode val="edge"/>
              <c:yMode val="edge"/>
              <c:x val="4.6287581399263866E-2"/>
              <c:y val="0.2251153605799274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24588080"/>
        <c:crosses val="autoZero"/>
        <c:crossBetween val="midCat"/>
      </c:valAx>
      <c:spPr>
        <a:solidFill>
          <a:schemeClr val="bg1">
            <a:lumMod val="95000"/>
          </a:schemeClr>
        </a:solidFill>
        <a:ln w="12700">
          <a:solidFill>
            <a:srgbClr val="808080"/>
          </a:solidFill>
          <a:prstDash val="solid"/>
        </a:ln>
      </c:spPr>
    </c:plotArea>
    <c:plotVisOnly val="1"/>
    <c:dispBlanksAs val="gap"/>
    <c:showDLblsOverMax val="0"/>
  </c:chart>
  <c:spPr>
    <a:solidFill>
      <a:srgbClr val="FFFFFF"/>
    </a:solidFill>
    <a:ln w="3175">
      <a:solidFill>
        <a:schemeClr val="tx1"/>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Linear Regression, Equal Weighting</a:t>
            </a:r>
          </a:p>
        </c:rich>
      </c:tx>
      <c:layout>
        <c:manualLayout>
          <c:xMode val="edge"/>
          <c:yMode val="edge"/>
          <c:x val="0.25888415324231262"/>
          <c:y val="4.5941757280339959E-2"/>
        </c:manualLayout>
      </c:layout>
      <c:overlay val="0"/>
      <c:spPr>
        <a:noFill/>
        <a:ln w="25400">
          <a:noFill/>
        </a:ln>
      </c:spPr>
    </c:title>
    <c:autoTitleDeleted val="0"/>
    <c:plotArea>
      <c:layout>
        <c:manualLayout>
          <c:layoutTarget val="inner"/>
          <c:xMode val="edge"/>
          <c:yMode val="edge"/>
          <c:x val="0.2101531176757522"/>
          <c:y val="0.25727488895867917"/>
          <c:w val="0.72792166847108375"/>
          <c:h val="0.42726008344923505"/>
        </c:manualLayout>
      </c:layout>
      <c:scatterChart>
        <c:scatterStyle val="lineMarker"/>
        <c:varyColors val="0"/>
        <c:ser>
          <c:idx val="0"/>
          <c:order val="0"/>
          <c:spPr>
            <a:ln w="28575">
              <a:noFill/>
            </a:ln>
          </c:spPr>
          <c:marker>
            <c:symbol val="diamond"/>
            <c:size val="5"/>
            <c:spPr>
              <a:solidFill>
                <a:srgbClr val="FF0000"/>
              </a:solidFill>
              <a:ln w="12700">
                <a:solidFill>
                  <a:srgbClr val="FF0000"/>
                </a:solidFill>
                <a:prstDash val="solid"/>
              </a:ln>
            </c:spPr>
          </c:marker>
          <c:trendline>
            <c:spPr>
              <a:ln w="15875">
                <a:solidFill>
                  <a:schemeClr val="accent4"/>
                </a:solidFill>
                <a:prstDash val="solid"/>
              </a:ln>
            </c:spPr>
            <c:trendlineType val="linear"/>
            <c:dispRSqr val="1"/>
            <c:dispEq val="1"/>
            <c:trendlineLbl>
              <c:layout>
                <c:manualLayout>
                  <c:x val="-3.061804008238448E-2"/>
                  <c:y val="-0.14531884329044681"/>
                </c:manualLayout>
              </c:layout>
              <c:numFmt formatCode="General" sourceLinked="0"/>
              <c:spPr>
                <a:noFill/>
                <a:ln w="25400">
                  <a:noFill/>
                </a:ln>
              </c:spPr>
              <c:txPr>
                <a:bodyPr/>
                <a:lstStyle/>
                <a:p>
                  <a:pPr>
                    <a:defRPr sz="875" b="1" i="0" u="none" strike="noStrike" baseline="0">
                      <a:solidFill>
                        <a:srgbClr val="FF0000"/>
                      </a:solidFill>
                      <a:latin typeface="Arial"/>
                      <a:ea typeface="Arial"/>
                      <a:cs typeface="Arial"/>
                    </a:defRPr>
                  </a:pPr>
                  <a:endParaRPr lang="en-US"/>
                </a:p>
              </c:txPr>
            </c:trendlineLbl>
          </c:trendline>
          <c:xVal>
            <c:numRef>
              <c:f>'ESTD Template'!$B$19:$B$28</c:f>
              <c:numCache>
                <c:formatCode>General</c:formatCode>
                <c:ptCount val="10"/>
                <c:pt idx="0">
                  <c:v>0.5</c:v>
                </c:pt>
                <c:pt idx="1">
                  <c:v>1</c:v>
                </c:pt>
                <c:pt idx="2">
                  <c:v>10</c:v>
                </c:pt>
                <c:pt idx="3">
                  <c:v>25</c:v>
                </c:pt>
                <c:pt idx="4">
                  <c:v>50</c:v>
                </c:pt>
                <c:pt idx="5">
                  <c:v>100</c:v>
                </c:pt>
                <c:pt idx="6">
                  <c:v>200</c:v>
                </c:pt>
                <c:pt idx="7">
                  <c:v>300</c:v>
                </c:pt>
                <c:pt idx="8">
                  <c:v>400</c:v>
                </c:pt>
                <c:pt idx="9">
                  <c:v>500</c:v>
                </c:pt>
              </c:numCache>
            </c:numRef>
          </c:xVal>
          <c:yVal>
            <c:numRef>
              <c:f>'ESTD Template'!$A$19:$A$28</c:f>
              <c:numCache>
                <c:formatCode>General</c:formatCode>
                <c:ptCount val="10"/>
                <c:pt idx="0">
                  <c:v>10181</c:v>
                </c:pt>
                <c:pt idx="1">
                  <c:v>19153</c:v>
                </c:pt>
                <c:pt idx="2">
                  <c:v>175874</c:v>
                </c:pt>
                <c:pt idx="3">
                  <c:v>453485</c:v>
                </c:pt>
                <c:pt idx="4">
                  <c:v>990424</c:v>
                </c:pt>
                <c:pt idx="5">
                  <c:v>1589739</c:v>
                </c:pt>
                <c:pt idx="6">
                  <c:v>3179478</c:v>
                </c:pt>
                <c:pt idx="7">
                  <c:v>4769217</c:v>
                </c:pt>
                <c:pt idx="8">
                  <c:v>6358956</c:v>
                </c:pt>
                <c:pt idx="9">
                  <c:v>7948695</c:v>
                </c:pt>
              </c:numCache>
            </c:numRef>
          </c:yVal>
          <c:smooth val="0"/>
          <c:extLst>
            <c:ext xmlns:c16="http://schemas.microsoft.com/office/drawing/2014/chart" uri="{C3380CC4-5D6E-409C-BE32-E72D297353CC}">
              <c16:uniqueId val="{00000001-05E2-410C-8492-44FC84BDC56A}"/>
            </c:ext>
          </c:extLst>
        </c:ser>
        <c:dLbls>
          <c:showLegendKey val="0"/>
          <c:showVal val="0"/>
          <c:showCatName val="0"/>
          <c:showSerName val="0"/>
          <c:showPercent val="0"/>
          <c:showBubbleSize val="0"/>
        </c:dLbls>
        <c:axId val="24590480"/>
        <c:axId val="1"/>
      </c:scatterChart>
      <c:valAx>
        <c:axId val="24590480"/>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Concentration (Cx/Cis)</a:t>
                </a:r>
              </a:p>
            </c:rich>
          </c:tx>
          <c:layout>
            <c:manualLayout>
              <c:xMode val="edge"/>
              <c:yMode val="edge"/>
              <c:x val="0.374620787080514"/>
              <c:y val="0.82236070491188595"/>
            </c:manualLayout>
          </c:layout>
          <c:overlay val="0"/>
          <c:spPr>
            <a:noFill/>
            <a:ln w="25400">
              <a:noFill/>
            </a:ln>
          </c:spPr>
        </c:title>
        <c:numFmt formatCode="General" sourceLinked="1"/>
        <c:majorTickMark val="out"/>
        <c:minorTickMark val="out"/>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875" b="1" i="0" u="none" strike="noStrike" baseline="0">
                    <a:solidFill>
                      <a:srgbClr val="000000"/>
                    </a:solidFill>
                    <a:latin typeface="Arial"/>
                    <a:ea typeface="Arial"/>
                    <a:cs typeface="Arial"/>
                  </a:defRPr>
                </a:pPr>
                <a:r>
                  <a:rPr lang="en-US"/>
                  <a:t>Response (Ax/Ais)</a:t>
                </a:r>
              </a:p>
            </c:rich>
          </c:tx>
          <c:layout>
            <c:manualLayout>
              <c:xMode val="edge"/>
              <c:yMode val="edge"/>
              <c:x val="5.4822413253389199E-2"/>
              <c:y val="0.220521434820647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Arial"/>
                <a:ea typeface="Arial"/>
                <a:cs typeface="Arial"/>
              </a:defRPr>
            </a:pPr>
            <a:endParaRPr lang="en-US"/>
          </a:p>
        </c:txPr>
        <c:crossAx val="24590480"/>
        <c:crosses val="autoZero"/>
        <c:crossBetween val="midCat"/>
      </c:valAx>
      <c:spPr>
        <a:solidFill>
          <a:schemeClr val="bg1">
            <a:lumMod val="95000"/>
          </a:schemeClr>
        </a:solidFill>
        <a:ln w="12700">
          <a:solidFill>
            <a:schemeClr val="bg1"/>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poly"/>
            <c:order val="2"/>
            <c:dispRSqr val="1"/>
            <c:dispEq val="1"/>
            <c:trendlineLbl>
              <c:numFmt formatCode="General" sourceLinked="0"/>
              <c:spPr>
                <a:noFill/>
                <a:ln w="25400">
                  <a:noFill/>
                </a:ln>
              </c:spPr>
              <c:txPr>
                <a:bodyPr/>
                <a:lstStyle/>
                <a:p>
                  <a:pPr>
                    <a:defRPr sz="175" b="0" i="0" u="none" strike="noStrike" baseline="0">
                      <a:solidFill>
                        <a:srgbClr val="000000"/>
                      </a:solidFill>
                      <a:latin typeface="Arial"/>
                      <a:ea typeface="Arial"/>
                      <a:cs typeface="Arial"/>
                    </a:defRPr>
                  </a:pPr>
                  <a:endParaRPr lang="en-US"/>
                </a:p>
              </c:txPr>
            </c:trendlineLbl>
          </c:trendline>
          <c:xVal>
            <c:strRef>
              <c:f>[2]ISTD!#REF!</c:f>
              <c:strCache>
                <c:ptCount val="1"/>
                <c:pt idx="0">
                  <c:v>#REF!</c:v>
                </c:pt>
              </c:strCache>
            </c:strRef>
          </c:xVal>
          <c:yVal>
            <c:numRef>
              <c:f>[2]ISTD!#REF!</c:f>
              <c:numCache>
                <c:formatCode>General</c:formatCode>
                <c:ptCount val="1"/>
                <c:pt idx="0">
                  <c:v>1</c:v>
                </c:pt>
              </c:numCache>
            </c:numRef>
          </c:yVal>
          <c:smooth val="0"/>
          <c:extLst>
            <c:ext xmlns:c16="http://schemas.microsoft.com/office/drawing/2014/chart" uri="{C3380CC4-5D6E-409C-BE32-E72D297353CC}">
              <c16:uniqueId val="{00000001-BB43-423B-AA70-581129BF44A2}"/>
            </c:ext>
          </c:extLst>
        </c:ser>
        <c:dLbls>
          <c:showLegendKey val="0"/>
          <c:showVal val="0"/>
          <c:showCatName val="0"/>
          <c:showSerName val="0"/>
          <c:showPercent val="0"/>
          <c:showBubbleSize val="0"/>
        </c:dLbls>
        <c:axId val="1844075456"/>
        <c:axId val="1"/>
      </c:scatterChart>
      <c:valAx>
        <c:axId val="1844075456"/>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Response</a:t>
                </a:r>
              </a:p>
            </c:rich>
          </c:tx>
          <c:overlay val="0"/>
          <c:spPr>
            <a:noFill/>
            <a:ln w="25400">
              <a:noFill/>
            </a:ln>
          </c:spPr>
        </c:title>
        <c:numFmt formatCode="General" sourceLinked="1"/>
        <c:majorTickMark val="out"/>
        <c:minorTickMark val="out"/>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175" b="1" i="0" u="none" strike="noStrike" baseline="0">
                    <a:solidFill>
                      <a:srgbClr val="000000"/>
                    </a:solidFill>
                    <a:latin typeface="Arial"/>
                    <a:ea typeface="Arial"/>
                    <a:cs typeface="Arial"/>
                  </a:defRPr>
                </a:pPr>
                <a:r>
                  <a:rPr lang="en-US"/>
                  <a:t>Concentration</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US"/>
          </a:p>
        </c:txPr>
        <c:crossAx val="184407545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linear"/>
            <c:dispRSqr val="1"/>
            <c:dispEq val="1"/>
            <c:trendlineLbl>
              <c:numFmt formatCode="General" sourceLinked="0"/>
              <c:spPr>
                <a:noFill/>
                <a:ln w="25400">
                  <a:noFill/>
                </a:ln>
              </c:spPr>
              <c:txPr>
                <a:bodyPr/>
                <a:lstStyle/>
                <a:p>
                  <a:pPr>
                    <a:defRPr sz="175" b="0" i="0" u="none" strike="noStrike" baseline="0">
                      <a:solidFill>
                        <a:srgbClr val="000000"/>
                      </a:solidFill>
                      <a:latin typeface="Arial"/>
                      <a:ea typeface="Arial"/>
                      <a:cs typeface="Arial"/>
                    </a:defRPr>
                  </a:pPr>
                  <a:endParaRPr lang="en-US"/>
                </a:p>
              </c:txPr>
            </c:trendlineLbl>
          </c:trendline>
          <c:xVal>
            <c:strRef>
              <c:f>[2]ISTD!#REF!</c:f>
              <c:strCache>
                <c:ptCount val="1"/>
                <c:pt idx="0">
                  <c:v>#REF!</c:v>
                </c:pt>
              </c:strCache>
            </c:strRef>
          </c:xVal>
          <c:yVal>
            <c:numRef>
              <c:f>[2]ISTD!#REF!</c:f>
              <c:numCache>
                <c:formatCode>General</c:formatCode>
                <c:ptCount val="1"/>
                <c:pt idx="0">
                  <c:v>1</c:v>
                </c:pt>
              </c:numCache>
            </c:numRef>
          </c:yVal>
          <c:smooth val="0"/>
          <c:extLst>
            <c:ext xmlns:c16="http://schemas.microsoft.com/office/drawing/2014/chart" uri="{C3380CC4-5D6E-409C-BE32-E72D297353CC}">
              <c16:uniqueId val="{00000001-2D68-4D34-904D-F5556CD95182}"/>
            </c:ext>
          </c:extLst>
        </c:ser>
        <c:dLbls>
          <c:showLegendKey val="0"/>
          <c:showVal val="0"/>
          <c:showCatName val="0"/>
          <c:showSerName val="0"/>
          <c:showPercent val="0"/>
          <c:showBubbleSize val="0"/>
        </c:dLbls>
        <c:axId val="1844077376"/>
        <c:axId val="1"/>
      </c:scatterChart>
      <c:valAx>
        <c:axId val="1844077376"/>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Response</a:t>
                </a:r>
              </a:p>
            </c:rich>
          </c:tx>
          <c:overlay val="0"/>
          <c:spPr>
            <a:noFill/>
            <a:ln w="25400">
              <a:noFill/>
            </a:ln>
          </c:spPr>
        </c:title>
        <c:numFmt formatCode="General" sourceLinked="1"/>
        <c:majorTickMark val="out"/>
        <c:minorTickMark val="out"/>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175" b="1" i="0" u="none" strike="noStrike" baseline="0">
                    <a:solidFill>
                      <a:srgbClr val="000000"/>
                    </a:solidFill>
                    <a:latin typeface="Arial"/>
                    <a:ea typeface="Arial"/>
                    <a:cs typeface="Arial"/>
                  </a:defRPr>
                </a:pPr>
                <a:r>
                  <a:rPr lang="en-US"/>
                  <a:t>Concentration</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US"/>
          </a:p>
        </c:txPr>
        <c:crossAx val="184407737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absoluteAnchor>
    <xdr:pos x="11446668" y="3044825"/>
    <xdr:ext cx="4519613" cy="2717800"/>
    <xdr:graphicFrame macro="">
      <xdr:nvGraphicFramePr>
        <xdr:cNvPr id="2" name="Chart 1">
          <a:extLst>
            <a:ext uri="{FF2B5EF4-FFF2-40B4-BE49-F238E27FC236}">
              <a16:creationId xmlns:a16="http://schemas.microsoft.com/office/drawing/2014/main" id="{DAC2F873-C836-4CC4-81AF-C5DDE8FDF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1441906" y="427037"/>
    <xdr:ext cx="4524375" cy="2609056"/>
    <xdr:graphicFrame macro="">
      <xdr:nvGraphicFramePr>
        <xdr:cNvPr id="3" name="Chart 2">
          <a:extLst>
            <a:ext uri="{FF2B5EF4-FFF2-40B4-BE49-F238E27FC236}">
              <a16:creationId xmlns:a16="http://schemas.microsoft.com/office/drawing/2014/main" id="{CAC6B78C-F551-4D2F-B1C6-233B60510442}"/>
            </a:ext>
            <a:ext uri="{147F2762-F138-4A5C-976F-8EAC2B608ADB}">
              <a16:predDERef xmlns:a16="http://schemas.microsoft.com/office/drawing/2014/main" pred="{DAC2F873-C836-4CC4-81AF-C5DDE8FDF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8</xdr:col>
      <xdr:colOff>0</xdr:colOff>
      <xdr:row>2</xdr:row>
      <xdr:rowOff>9525</xdr:rowOff>
    </xdr:from>
    <xdr:to>
      <xdr:col>8</xdr:col>
      <xdr:colOff>0</xdr:colOff>
      <xdr:row>13</xdr:row>
      <xdr:rowOff>95250</xdr:rowOff>
    </xdr:to>
    <xdr:graphicFrame macro="">
      <xdr:nvGraphicFramePr>
        <xdr:cNvPr id="4" name="Chart 3">
          <a:extLst>
            <a:ext uri="{FF2B5EF4-FFF2-40B4-BE49-F238E27FC236}">
              <a16:creationId xmlns:a16="http://schemas.microsoft.com/office/drawing/2014/main" id="{0DEFBCF6-834F-42AD-A33F-BB75927B0398}"/>
            </a:ext>
            <a:ext uri="{147F2762-F138-4A5C-976F-8EAC2B608ADB}">
              <a16:predDERef xmlns:a16="http://schemas.microsoft.com/office/drawing/2014/main" pred="{CAC6B78C-F551-4D2F-B1C6-233B605104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2</xdr:row>
      <xdr:rowOff>0</xdr:rowOff>
    </xdr:from>
    <xdr:to>
      <xdr:col>8</xdr:col>
      <xdr:colOff>0</xdr:colOff>
      <xdr:row>13</xdr:row>
      <xdr:rowOff>95250</xdr:rowOff>
    </xdr:to>
    <xdr:graphicFrame macro="">
      <xdr:nvGraphicFramePr>
        <xdr:cNvPr id="5" name="Chart 4">
          <a:extLst>
            <a:ext uri="{FF2B5EF4-FFF2-40B4-BE49-F238E27FC236}">
              <a16:creationId xmlns:a16="http://schemas.microsoft.com/office/drawing/2014/main" id="{855357EB-D4D5-473D-A7DB-05662A53D84F}"/>
            </a:ext>
            <a:ext uri="{147F2762-F138-4A5C-976F-8EAC2B608ADB}">
              <a16:predDERef xmlns:a16="http://schemas.microsoft.com/office/drawing/2014/main" pred="{0DEFBCF6-834F-42AD-A33F-BB75927B03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absoluteAnchor>
    <xdr:pos x="11446668" y="3044825"/>
    <xdr:ext cx="4519613" cy="2717800"/>
    <xdr:graphicFrame macro="">
      <xdr:nvGraphicFramePr>
        <xdr:cNvPr id="2" name="Chart 1">
          <a:extLst>
            <a:ext uri="{FF2B5EF4-FFF2-40B4-BE49-F238E27FC236}">
              <a16:creationId xmlns:a16="http://schemas.microsoft.com/office/drawing/2014/main" id="{2D41B72B-3687-41E4-8024-D318D2982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1441906" y="427037"/>
    <xdr:ext cx="4524375" cy="2609056"/>
    <xdr:graphicFrame macro="">
      <xdr:nvGraphicFramePr>
        <xdr:cNvPr id="3" name="Chart 2">
          <a:extLst>
            <a:ext uri="{FF2B5EF4-FFF2-40B4-BE49-F238E27FC236}">
              <a16:creationId xmlns:a16="http://schemas.microsoft.com/office/drawing/2014/main" id="{6A1D11C2-4E45-49B2-A1B4-5355DB07D522}"/>
            </a:ext>
            <a:ext uri="{147F2762-F138-4A5C-976F-8EAC2B608ADB}">
              <a16:predDERef xmlns:a16="http://schemas.microsoft.com/office/drawing/2014/main" pred="{2D41B72B-3687-41E4-8024-D318D2982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8</xdr:col>
      <xdr:colOff>0</xdr:colOff>
      <xdr:row>2</xdr:row>
      <xdr:rowOff>9525</xdr:rowOff>
    </xdr:from>
    <xdr:to>
      <xdr:col>8</xdr:col>
      <xdr:colOff>0</xdr:colOff>
      <xdr:row>13</xdr:row>
      <xdr:rowOff>95250</xdr:rowOff>
    </xdr:to>
    <xdr:graphicFrame macro="">
      <xdr:nvGraphicFramePr>
        <xdr:cNvPr id="4" name="Chart 3">
          <a:extLst>
            <a:ext uri="{FF2B5EF4-FFF2-40B4-BE49-F238E27FC236}">
              <a16:creationId xmlns:a16="http://schemas.microsoft.com/office/drawing/2014/main" id="{4823D2AD-C5C3-449F-B784-3252F599169A}"/>
            </a:ext>
            <a:ext uri="{147F2762-F138-4A5C-976F-8EAC2B608ADB}">
              <a16:predDERef xmlns:a16="http://schemas.microsoft.com/office/drawing/2014/main" pred="{6A1D11C2-4E45-49B2-A1B4-5355DB07D5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2</xdr:row>
      <xdr:rowOff>0</xdr:rowOff>
    </xdr:from>
    <xdr:to>
      <xdr:col>8</xdr:col>
      <xdr:colOff>0</xdr:colOff>
      <xdr:row>13</xdr:row>
      <xdr:rowOff>95250</xdr:rowOff>
    </xdr:to>
    <xdr:graphicFrame macro="">
      <xdr:nvGraphicFramePr>
        <xdr:cNvPr id="5" name="Chart 4">
          <a:extLst>
            <a:ext uri="{FF2B5EF4-FFF2-40B4-BE49-F238E27FC236}">
              <a16:creationId xmlns:a16="http://schemas.microsoft.com/office/drawing/2014/main" id="{6E29E48E-D070-4DA4-8544-96D8F78BBD70}"/>
            </a:ext>
            <a:ext uri="{147F2762-F138-4A5C-976F-8EAC2B608ADB}">
              <a16:predDERef xmlns:a16="http://schemas.microsoft.com/office/drawing/2014/main" pred="{4823D2AD-C5C3-449F-B784-3252F5991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Quadratic%20Regression%20Progra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Plot"/>
      <sheetName val="Summary"/>
      <sheetName val="Interpretation"/>
      <sheetName val="Stats"/>
      <sheetName val="VB Code"/>
      <sheetName val="Worksheet"/>
      <sheetName val="Working Notes"/>
    </sheetNames>
    <sheetDataSet>
      <sheetData sheetId="0"/>
      <sheetData sheetId="1"/>
      <sheetData sheetId="2"/>
      <sheetData sheetId="3"/>
      <sheetData sheetId="4"/>
      <sheetData sheetId="5" refreshError="1"/>
      <sheetData sheetId="6"/>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2B3C5-8374-488F-8EF6-07AE9A180D95}">
  <dimension ref="A1:I62"/>
  <sheetViews>
    <sheetView workbookViewId="0">
      <selection activeCell="B29" sqref="B29"/>
    </sheetView>
  </sheetViews>
  <sheetFormatPr defaultRowHeight="12.75" x14ac:dyDescent="0.2"/>
  <cols>
    <col min="2" max="2" width="157.5703125" bestFit="1" customWidth="1"/>
  </cols>
  <sheetData>
    <row r="1" spans="1:2" ht="20.25" x14ac:dyDescent="0.3">
      <c r="A1" s="133" t="s">
        <v>0</v>
      </c>
      <c r="B1" s="133"/>
    </row>
    <row r="2" spans="1:2" x14ac:dyDescent="0.2">
      <c r="A2">
        <v>1</v>
      </c>
      <c r="B2" t="s">
        <v>1</v>
      </c>
    </row>
    <row r="3" spans="1:2" x14ac:dyDescent="0.2">
      <c r="A3">
        <v>2</v>
      </c>
      <c r="B3" t="s">
        <v>2</v>
      </c>
    </row>
    <row r="4" spans="1:2" x14ac:dyDescent="0.2">
      <c r="A4">
        <v>3</v>
      </c>
      <c r="B4" t="s">
        <v>3</v>
      </c>
    </row>
    <row r="5" spans="1:2" x14ac:dyDescent="0.2">
      <c r="A5">
        <v>4</v>
      </c>
      <c r="B5" t="s">
        <v>4</v>
      </c>
    </row>
    <row r="6" spans="1:2" x14ac:dyDescent="0.2">
      <c r="A6">
        <v>5</v>
      </c>
      <c r="B6" t="s">
        <v>5</v>
      </c>
    </row>
    <row r="7" spans="1:2" x14ac:dyDescent="0.2">
      <c r="A7">
        <v>6</v>
      </c>
      <c r="B7" t="s">
        <v>6</v>
      </c>
    </row>
    <row r="8" spans="1:2" x14ac:dyDescent="0.2">
      <c r="A8">
        <v>7</v>
      </c>
      <c r="B8" t="s">
        <v>7</v>
      </c>
    </row>
    <row r="9" spans="1:2" x14ac:dyDescent="0.2">
      <c r="A9">
        <v>8</v>
      </c>
      <c r="B9" t="s">
        <v>8</v>
      </c>
    </row>
    <row r="10" spans="1:2" x14ac:dyDescent="0.2">
      <c r="A10">
        <v>9</v>
      </c>
      <c r="B10" t="s">
        <v>9</v>
      </c>
    </row>
    <row r="11" spans="1:2" x14ac:dyDescent="0.2">
      <c r="A11">
        <v>10</v>
      </c>
      <c r="B11" t="s">
        <v>10</v>
      </c>
    </row>
    <row r="12" spans="1:2" x14ac:dyDescent="0.2">
      <c r="A12">
        <v>11</v>
      </c>
      <c r="B12" t="s">
        <v>11</v>
      </c>
    </row>
    <row r="13" spans="1:2" x14ac:dyDescent="0.2">
      <c r="A13">
        <v>12</v>
      </c>
      <c r="B13" t="s">
        <v>12</v>
      </c>
    </row>
    <row r="14" spans="1:2" x14ac:dyDescent="0.2">
      <c r="A14" s="130" t="s">
        <v>13</v>
      </c>
      <c r="B14" s="126" t="s">
        <v>14</v>
      </c>
    </row>
    <row r="15" spans="1:2" x14ac:dyDescent="0.2">
      <c r="A15">
        <v>13</v>
      </c>
      <c r="B15" t="s">
        <v>15</v>
      </c>
    </row>
    <row r="16" spans="1:2" x14ac:dyDescent="0.2">
      <c r="A16">
        <v>14</v>
      </c>
      <c r="B16" t="s">
        <v>16</v>
      </c>
    </row>
    <row r="19" spans="1:3" ht="20.25" x14ac:dyDescent="0.3">
      <c r="A19" s="133" t="s">
        <v>17</v>
      </c>
      <c r="B19" s="133"/>
      <c r="C19" s="131"/>
    </row>
    <row r="20" spans="1:3" x14ac:dyDescent="0.2">
      <c r="A20">
        <v>1</v>
      </c>
      <c r="B20" t="s">
        <v>18</v>
      </c>
    </row>
    <row r="21" spans="1:3" x14ac:dyDescent="0.2">
      <c r="A21">
        <v>2</v>
      </c>
      <c r="B21" t="s">
        <v>19</v>
      </c>
    </row>
    <row r="22" spans="1:3" x14ac:dyDescent="0.2">
      <c r="A22">
        <v>3</v>
      </c>
      <c r="B22" t="s">
        <v>20</v>
      </c>
    </row>
    <row r="23" spans="1:3" x14ac:dyDescent="0.2">
      <c r="A23">
        <v>4</v>
      </c>
      <c r="B23" t="s">
        <v>21</v>
      </c>
    </row>
    <row r="24" spans="1:3" x14ac:dyDescent="0.2">
      <c r="A24" s="130" t="s">
        <v>13</v>
      </c>
      <c r="B24" s="126" t="s">
        <v>22</v>
      </c>
    </row>
    <row r="38" spans="1:9" ht="42" customHeight="1" x14ac:dyDescent="0.3">
      <c r="A38" s="134" t="s">
        <v>23</v>
      </c>
      <c r="B38" s="134"/>
      <c r="C38" s="132"/>
    </row>
    <row r="39" spans="1:9" ht="18" x14ac:dyDescent="0.2">
      <c r="A39" s="5" t="s">
        <v>24</v>
      </c>
      <c r="B39" s="5"/>
      <c r="C39" s="5"/>
      <c r="D39" s="3"/>
      <c r="E39" s="3"/>
      <c r="F39" s="3"/>
      <c r="G39" s="2"/>
      <c r="H39" s="1"/>
      <c r="I39" s="1"/>
    </row>
    <row r="40" spans="1:9" ht="18" x14ac:dyDescent="0.2">
      <c r="A40" s="5" t="s">
        <v>25</v>
      </c>
      <c r="B40" s="5"/>
      <c r="C40" s="5"/>
      <c r="D40" s="3"/>
      <c r="E40" s="3"/>
      <c r="F40" s="3"/>
      <c r="G40" s="2"/>
      <c r="H40" s="1"/>
      <c r="I40" s="1"/>
    </row>
    <row r="41" spans="1:9" ht="18" x14ac:dyDescent="0.2">
      <c r="A41" s="5"/>
      <c r="B41" s="5" t="s">
        <v>26</v>
      </c>
      <c r="C41" s="5"/>
      <c r="D41" s="3"/>
      <c r="E41" s="3"/>
      <c r="F41" s="3"/>
      <c r="G41" s="2"/>
      <c r="H41" s="3"/>
      <c r="I41" s="1"/>
    </row>
    <row r="42" spans="1:9" ht="18" x14ac:dyDescent="0.2">
      <c r="A42" s="5"/>
      <c r="B42" s="5" t="s">
        <v>27</v>
      </c>
      <c r="C42" s="5"/>
      <c r="D42" s="3"/>
      <c r="E42" s="3"/>
      <c r="F42" s="3"/>
      <c r="G42" s="2"/>
      <c r="H42" s="3"/>
      <c r="I42" s="1"/>
    </row>
    <row r="43" spans="1:9" ht="18" x14ac:dyDescent="0.2">
      <c r="A43" s="5"/>
      <c r="B43" s="5" t="s">
        <v>28</v>
      </c>
      <c r="C43" s="5"/>
      <c r="D43" s="3"/>
      <c r="E43" s="3"/>
      <c r="F43" s="3"/>
      <c r="G43" s="2"/>
      <c r="H43" s="3"/>
      <c r="I43" s="1"/>
    </row>
    <row r="44" spans="1:9" ht="18" x14ac:dyDescent="0.2">
      <c r="A44" s="5"/>
      <c r="B44" s="5" t="s">
        <v>29</v>
      </c>
      <c r="C44" s="5"/>
      <c r="D44" s="3"/>
      <c r="E44" s="3"/>
      <c r="F44" s="3"/>
      <c r="G44" s="2"/>
      <c r="H44" s="3"/>
      <c r="I44" s="1"/>
    </row>
    <row r="45" spans="1:9" ht="18" x14ac:dyDescent="0.2">
      <c r="A45" s="5"/>
      <c r="B45" s="5" t="s">
        <v>30</v>
      </c>
      <c r="C45" s="5"/>
      <c r="D45" s="3"/>
      <c r="E45" s="3"/>
      <c r="F45" s="3"/>
      <c r="G45" s="2"/>
      <c r="H45" s="3"/>
      <c r="I45" s="1"/>
    </row>
    <row r="46" spans="1:9" ht="18" x14ac:dyDescent="0.2">
      <c r="A46" s="5"/>
      <c r="B46" s="5" t="s">
        <v>31</v>
      </c>
      <c r="C46" s="5"/>
      <c r="D46" s="3"/>
      <c r="E46" s="3"/>
      <c r="F46" s="3"/>
      <c r="G46" s="2"/>
      <c r="H46" s="3"/>
      <c r="I46" s="1"/>
    </row>
    <row r="47" spans="1:9" ht="18" x14ac:dyDescent="0.2">
      <c r="A47" s="5"/>
      <c r="B47" s="5" t="s">
        <v>32</v>
      </c>
      <c r="C47" s="5"/>
      <c r="D47" s="3"/>
      <c r="E47" s="3"/>
      <c r="F47" s="3"/>
      <c r="G47" s="2"/>
      <c r="H47" s="3"/>
      <c r="I47" s="1"/>
    </row>
    <row r="48" spans="1:9" ht="18" x14ac:dyDescent="0.2">
      <c r="A48" s="5"/>
      <c r="B48" s="5" t="s">
        <v>33</v>
      </c>
      <c r="C48" s="5"/>
      <c r="D48" s="3"/>
      <c r="E48" s="3"/>
      <c r="F48" s="3"/>
      <c r="G48" s="2"/>
      <c r="H48" s="3"/>
      <c r="I48" s="1"/>
    </row>
    <row r="49" spans="1:9" ht="18" x14ac:dyDescent="0.2">
      <c r="A49" s="5"/>
      <c r="B49" s="5"/>
      <c r="C49" s="5"/>
      <c r="D49" s="3"/>
      <c r="E49" s="3"/>
      <c r="F49" s="3"/>
      <c r="G49" s="2"/>
      <c r="H49" s="3"/>
      <c r="I49" s="1"/>
    </row>
    <row r="50" spans="1:9" ht="18" x14ac:dyDescent="0.2">
      <c r="A50" s="5" t="s">
        <v>34</v>
      </c>
      <c r="B50" s="5"/>
      <c r="C50" s="5"/>
      <c r="D50" s="3"/>
      <c r="E50" s="3"/>
      <c r="F50" s="3"/>
      <c r="G50" s="2"/>
      <c r="H50" s="3"/>
      <c r="I50" s="1"/>
    </row>
    <row r="51" spans="1:9" ht="18" x14ac:dyDescent="0.2">
      <c r="A51" s="5"/>
      <c r="B51" s="5" t="s">
        <v>35</v>
      </c>
      <c r="C51" s="5"/>
      <c r="D51" s="3"/>
      <c r="E51" s="3"/>
      <c r="F51" s="3"/>
      <c r="G51" s="2"/>
      <c r="H51" s="3"/>
      <c r="I51" s="1"/>
    </row>
    <row r="52" spans="1:9" ht="18" x14ac:dyDescent="0.2">
      <c r="A52" s="5"/>
      <c r="B52" s="5" t="s">
        <v>36</v>
      </c>
      <c r="C52" s="5"/>
      <c r="D52" s="3"/>
      <c r="E52" s="3"/>
      <c r="F52" s="3"/>
      <c r="G52" s="2"/>
      <c r="H52" s="3"/>
      <c r="I52" s="1"/>
    </row>
    <row r="53" spans="1:9" ht="18" x14ac:dyDescent="0.2">
      <c r="A53" s="5"/>
      <c r="B53" s="5"/>
      <c r="C53" s="5"/>
      <c r="D53" s="3"/>
      <c r="E53" s="3"/>
      <c r="F53" s="3"/>
      <c r="G53" s="2"/>
      <c r="H53" s="3"/>
      <c r="I53" s="1"/>
    </row>
    <row r="54" spans="1:9" ht="18" x14ac:dyDescent="0.2">
      <c r="A54" s="5" t="s">
        <v>37</v>
      </c>
      <c r="B54" s="5"/>
      <c r="C54" s="5"/>
      <c r="D54" s="3"/>
      <c r="E54" s="3"/>
      <c r="F54" s="3"/>
      <c r="G54" s="2"/>
      <c r="H54" s="3"/>
      <c r="I54" s="1"/>
    </row>
    <row r="55" spans="1:9" ht="18" x14ac:dyDescent="0.2">
      <c r="A55" s="5" t="s">
        <v>38</v>
      </c>
      <c r="B55" s="5"/>
      <c r="C55" s="5"/>
      <c r="D55" s="3"/>
      <c r="E55" s="3"/>
      <c r="F55" s="3"/>
      <c r="G55" s="2"/>
      <c r="H55" s="3"/>
      <c r="I55" s="1"/>
    </row>
    <row r="56" spans="1:9" ht="18" x14ac:dyDescent="0.2">
      <c r="A56" s="5"/>
      <c r="B56" s="5"/>
      <c r="C56" s="5"/>
      <c r="D56" s="3"/>
      <c r="E56" s="3"/>
      <c r="F56" s="3"/>
      <c r="G56" s="2"/>
      <c r="H56" s="3"/>
      <c r="I56" s="1"/>
    </row>
    <row r="57" spans="1:9" ht="18" x14ac:dyDescent="0.2">
      <c r="A57" s="5" t="s">
        <v>39</v>
      </c>
      <c r="B57" s="5"/>
      <c r="C57" s="5"/>
      <c r="D57" s="3"/>
      <c r="E57" s="3"/>
      <c r="F57" s="3"/>
      <c r="G57" s="2"/>
      <c r="H57" s="3"/>
      <c r="I57" s="1"/>
    </row>
    <row r="58" spans="1:9" ht="18" x14ac:dyDescent="0.2">
      <c r="A58" s="5"/>
      <c r="B58" s="5" t="s">
        <v>40</v>
      </c>
      <c r="C58" s="5"/>
      <c r="D58" s="3"/>
      <c r="E58" s="3"/>
      <c r="F58" s="3"/>
      <c r="G58" s="2"/>
      <c r="H58" s="3"/>
      <c r="I58" s="1"/>
    </row>
    <row r="59" spans="1:9" ht="18" x14ac:dyDescent="0.2">
      <c r="A59" s="5"/>
      <c r="B59" s="5"/>
      <c r="C59" s="5"/>
      <c r="D59" s="3"/>
      <c r="E59" s="3"/>
      <c r="F59" s="3"/>
      <c r="G59" s="2"/>
      <c r="H59" s="3"/>
      <c r="I59" s="1"/>
    </row>
    <row r="60" spans="1:9" ht="18" x14ac:dyDescent="0.2">
      <c r="A60" s="5" t="s">
        <v>41</v>
      </c>
      <c r="B60" s="5"/>
      <c r="C60" s="5"/>
      <c r="D60" s="3"/>
      <c r="E60" s="3"/>
      <c r="F60" s="3"/>
      <c r="G60" s="2"/>
      <c r="H60" s="3"/>
      <c r="I60" s="1"/>
    </row>
    <row r="61" spans="1:9" ht="18" x14ac:dyDescent="0.2">
      <c r="A61" s="5" t="s">
        <v>42</v>
      </c>
      <c r="B61" s="4"/>
      <c r="C61" s="4"/>
      <c r="D61" s="3"/>
      <c r="E61" s="3"/>
      <c r="F61" s="3"/>
      <c r="G61" s="2"/>
      <c r="H61" s="3"/>
      <c r="I61" s="1"/>
    </row>
    <row r="62" spans="1:9" ht="18" x14ac:dyDescent="0.2">
      <c r="A62" s="5" t="s">
        <v>43</v>
      </c>
      <c r="B62" s="4"/>
      <c r="C62" s="4"/>
      <c r="D62" s="3"/>
      <c r="E62" s="3"/>
      <c r="F62" s="3"/>
      <c r="G62" s="2"/>
      <c r="H62" s="3"/>
      <c r="I62" s="1"/>
    </row>
  </sheetData>
  <mergeCells count="3">
    <mergeCell ref="A1:B1"/>
    <mergeCell ref="A19:B19"/>
    <mergeCell ref="A38:B3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D9385-133A-42DB-BEC4-6B7468833DB4}">
  <dimension ref="A2:M209"/>
  <sheetViews>
    <sheetView zoomScale="80" zoomScaleNormal="80" workbookViewId="0">
      <selection activeCell="C11" sqref="C11"/>
    </sheetView>
  </sheetViews>
  <sheetFormatPr defaultRowHeight="12.75" x14ac:dyDescent="0.2"/>
  <cols>
    <col min="1" max="1" width="18.42578125" customWidth="1"/>
    <col min="2" max="30" width="18.7109375" customWidth="1"/>
  </cols>
  <sheetData>
    <row r="2" spans="1:13" x14ac:dyDescent="0.2">
      <c r="C2" t="s">
        <v>44</v>
      </c>
    </row>
    <row r="3" spans="1:13" x14ac:dyDescent="0.2">
      <c r="C3" t="s">
        <v>45</v>
      </c>
    </row>
    <row r="4" spans="1:13" x14ac:dyDescent="0.2">
      <c r="C4" t="s">
        <v>46</v>
      </c>
      <c r="D4" s="65"/>
      <c r="E4" s="65"/>
      <c r="F4" s="65"/>
      <c r="G4" s="65"/>
      <c r="H4" s="65"/>
      <c r="I4" s="65"/>
      <c r="J4" s="65"/>
      <c r="K4" s="65"/>
      <c r="L4" s="65"/>
    </row>
    <row r="5" spans="1:13" x14ac:dyDescent="0.2">
      <c r="C5" t="s">
        <v>47</v>
      </c>
    </row>
    <row r="6" spans="1:13" x14ac:dyDescent="0.2">
      <c r="C6" t="s">
        <v>48</v>
      </c>
    </row>
    <row r="7" spans="1:13" x14ac:dyDescent="0.2">
      <c r="C7" t="s">
        <v>49</v>
      </c>
    </row>
    <row r="9" spans="1:13" x14ac:dyDescent="0.2">
      <c r="A9" t="s">
        <v>50</v>
      </c>
      <c r="B9" t="s">
        <v>51</v>
      </c>
      <c r="C9" t="s">
        <v>52</v>
      </c>
      <c r="D9" t="s">
        <v>53</v>
      </c>
      <c r="E9" t="s">
        <v>53</v>
      </c>
      <c r="F9" t="s">
        <v>53</v>
      </c>
      <c r="G9" t="s">
        <v>53</v>
      </c>
      <c r="H9" t="s">
        <v>53</v>
      </c>
      <c r="I9" t="s">
        <v>53</v>
      </c>
      <c r="J9" t="s">
        <v>53</v>
      </c>
      <c r="K9" t="s">
        <v>53</v>
      </c>
      <c r="L9" t="s">
        <v>53</v>
      </c>
      <c r="M9" t="s">
        <v>53</v>
      </c>
    </row>
    <row r="10" spans="1:13" x14ac:dyDescent="0.2">
      <c r="A10">
        <v>1</v>
      </c>
    </row>
    <row r="11" spans="1:13" x14ac:dyDescent="0.2">
      <c r="A11">
        <v>2</v>
      </c>
    </row>
    <row r="12" spans="1:13" x14ac:dyDescent="0.2">
      <c r="A12">
        <v>3</v>
      </c>
    </row>
    <row r="13" spans="1:13" x14ac:dyDescent="0.2">
      <c r="A13">
        <v>4</v>
      </c>
    </row>
    <row r="14" spans="1:13" x14ac:dyDescent="0.2">
      <c r="A14">
        <v>5</v>
      </c>
    </row>
    <row r="15" spans="1:13" x14ac:dyDescent="0.2">
      <c r="A15">
        <v>6</v>
      </c>
    </row>
    <row r="16" spans="1:13" x14ac:dyDescent="0.2">
      <c r="A16">
        <v>7</v>
      </c>
    </row>
    <row r="17" spans="1:1" x14ac:dyDescent="0.2">
      <c r="A17">
        <v>8</v>
      </c>
    </row>
    <row r="18" spans="1:1" x14ac:dyDescent="0.2">
      <c r="A18">
        <v>9</v>
      </c>
    </row>
    <row r="19" spans="1:1" x14ac:dyDescent="0.2">
      <c r="A19">
        <v>10</v>
      </c>
    </row>
    <row r="20" spans="1:1" x14ac:dyDescent="0.2">
      <c r="A20">
        <v>11</v>
      </c>
    </row>
    <row r="21" spans="1:1" x14ac:dyDescent="0.2">
      <c r="A21">
        <v>12</v>
      </c>
    </row>
    <row r="22" spans="1:1" x14ac:dyDescent="0.2">
      <c r="A22">
        <v>13</v>
      </c>
    </row>
    <row r="23" spans="1:1" x14ac:dyDescent="0.2">
      <c r="A23">
        <v>14</v>
      </c>
    </row>
    <row r="24" spans="1:1" x14ac:dyDescent="0.2">
      <c r="A24">
        <v>15</v>
      </c>
    </row>
    <row r="25" spans="1:1" x14ac:dyDescent="0.2">
      <c r="A25">
        <v>16</v>
      </c>
    </row>
    <row r="26" spans="1:1" x14ac:dyDescent="0.2">
      <c r="A26">
        <v>17</v>
      </c>
    </row>
    <row r="27" spans="1:1" x14ac:dyDescent="0.2">
      <c r="A27">
        <v>18</v>
      </c>
    </row>
    <row r="28" spans="1:1" x14ac:dyDescent="0.2">
      <c r="A28">
        <v>19</v>
      </c>
    </row>
    <row r="29" spans="1:1" x14ac:dyDescent="0.2">
      <c r="A29">
        <v>20</v>
      </c>
    </row>
    <row r="30" spans="1:1" x14ac:dyDescent="0.2">
      <c r="A30">
        <v>21</v>
      </c>
    </row>
    <row r="31" spans="1:1" x14ac:dyDescent="0.2">
      <c r="A31">
        <v>22</v>
      </c>
    </row>
    <row r="32" spans="1:1" x14ac:dyDescent="0.2">
      <c r="A32">
        <v>23</v>
      </c>
    </row>
    <row r="33" spans="1:12" x14ac:dyDescent="0.2">
      <c r="A33">
        <v>24</v>
      </c>
    </row>
    <row r="34" spans="1:12" x14ac:dyDescent="0.2">
      <c r="A34">
        <v>25</v>
      </c>
    </row>
    <row r="35" spans="1:12" x14ac:dyDescent="0.2">
      <c r="A35">
        <v>26</v>
      </c>
    </row>
    <row r="36" spans="1:12" ht="15" x14ac:dyDescent="0.25">
      <c r="A36">
        <v>27</v>
      </c>
      <c r="B36" s="9"/>
      <c r="J36" s="9"/>
      <c r="K36" s="9"/>
      <c r="L36" s="9"/>
    </row>
    <row r="37" spans="1:12" ht="15" x14ac:dyDescent="0.25">
      <c r="A37">
        <v>28</v>
      </c>
      <c r="B37" s="9"/>
      <c r="J37" s="9"/>
      <c r="K37" s="9"/>
      <c r="L37" s="9"/>
    </row>
    <row r="38" spans="1:12" ht="15" x14ac:dyDescent="0.25">
      <c r="A38">
        <v>29</v>
      </c>
      <c r="B38" s="9"/>
      <c r="J38" s="9"/>
      <c r="K38" s="9"/>
      <c r="L38" s="9"/>
    </row>
    <row r="39" spans="1:12" x14ac:dyDescent="0.2">
      <c r="A39">
        <v>30</v>
      </c>
    </row>
    <row r="40" spans="1:12" x14ac:dyDescent="0.2">
      <c r="A40">
        <v>31</v>
      </c>
    </row>
    <row r="41" spans="1:12" x14ac:dyDescent="0.2">
      <c r="A41">
        <v>32</v>
      </c>
    </row>
    <row r="42" spans="1:12" x14ac:dyDescent="0.2">
      <c r="A42">
        <v>33</v>
      </c>
    </row>
    <row r="43" spans="1:12" s="66" customFormat="1" ht="12" customHeight="1" x14ac:dyDescent="0.2">
      <c r="A43">
        <v>34</v>
      </c>
      <c r="C43"/>
      <c r="D43"/>
      <c r="E43"/>
      <c r="F43"/>
      <c r="G43"/>
      <c r="H43"/>
      <c r="I43"/>
    </row>
    <row r="44" spans="1:12" s="66" customFormat="1" x14ac:dyDescent="0.2">
      <c r="A44">
        <v>35</v>
      </c>
      <c r="C44"/>
      <c r="D44"/>
      <c r="E44"/>
      <c r="F44"/>
      <c r="G44"/>
      <c r="H44"/>
      <c r="I44"/>
    </row>
    <row r="45" spans="1:12" x14ac:dyDescent="0.2">
      <c r="A45">
        <v>36</v>
      </c>
    </row>
    <row r="46" spans="1:12" x14ac:dyDescent="0.2">
      <c r="A46">
        <v>37</v>
      </c>
    </row>
    <row r="47" spans="1:12" x14ac:dyDescent="0.2">
      <c r="A47">
        <v>38</v>
      </c>
    </row>
    <row r="48" spans="1:12" x14ac:dyDescent="0.2">
      <c r="A48">
        <v>39</v>
      </c>
    </row>
    <row r="49" spans="1:1" x14ac:dyDescent="0.2">
      <c r="A49">
        <v>40</v>
      </c>
    </row>
    <row r="50" spans="1:1" x14ac:dyDescent="0.2">
      <c r="A50">
        <v>41</v>
      </c>
    </row>
    <row r="51" spans="1:1" x14ac:dyDescent="0.2">
      <c r="A51">
        <v>42</v>
      </c>
    </row>
    <row r="52" spans="1:1" x14ac:dyDescent="0.2">
      <c r="A52">
        <v>43</v>
      </c>
    </row>
    <row r="53" spans="1:1" x14ac:dyDescent="0.2">
      <c r="A53">
        <v>44</v>
      </c>
    </row>
    <row r="54" spans="1:1" x14ac:dyDescent="0.2">
      <c r="A54">
        <v>45</v>
      </c>
    </row>
    <row r="55" spans="1:1" x14ac:dyDescent="0.2">
      <c r="A55">
        <v>46</v>
      </c>
    </row>
    <row r="56" spans="1:1" x14ac:dyDescent="0.2">
      <c r="A56">
        <v>47</v>
      </c>
    </row>
    <row r="57" spans="1:1" x14ac:dyDescent="0.2">
      <c r="A57">
        <v>48</v>
      </c>
    </row>
    <row r="58" spans="1:1" x14ac:dyDescent="0.2">
      <c r="A58">
        <v>49</v>
      </c>
    </row>
    <row r="59" spans="1:1" x14ac:dyDescent="0.2">
      <c r="A59">
        <v>50</v>
      </c>
    </row>
    <row r="60" spans="1:1" x14ac:dyDescent="0.2">
      <c r="A60">
        <v>51</v>
      </c>
    </row>
    <row r="61" spans="1:1" x14ac:dyDescent="0.2">
      <c r="A61">
        <v>52</v>
      </c>
    </row>
    <row r="62" spans="1:1" x14ac:dyDescent="0.2">
      <c r="A62">
        <v>53</v>
      </c>
    </row>
    <row r="63" spans="1:1" x14ac:dyDescent="0.2">
      <c r="A63">
        <v>54</v>
      </c>
    </row>
    <row r="64" spans="1:1" x14ac:dyDescent="0.2">
      <c r="A64">
        <v>55</v>
      </c>
    </row>
    <row r="65" spans="1:1" x14ac:dyDescent="0.2">
      <c r="A65">
        <v>56</v>
      </c>
    </row>
    <row r="66" spans="1:1" x14ac:dyDescent="0.2">
      <c r="A66">
        <v>57</v>
      </c>
    </row>
    <row r="67" spans="1:1" x14ac:dyDescent="0.2">
      <c r="A67">
        <v>58</v>
      </c>
    </row>
    <row r="68" spans="1:1" x14ac:dyDescent="0.2">
      <c r="A68">
        <v>59</v>
      </c>
    </row>
    <row r="69" spans="1:1" x14ac:dyDescent="0.2">
      <c r="A69">
        <v>60</v>
      </c>
    </row>
    <row r="70" spans="1:1" x14ac:dyDescent="0.2">
      <c r="A70">
        <v>61</v>
      </c>
    </row>
    <row r="71" spans="1:1" x14ac:dyDescent="0.2">
      <c r="A71">
        <v>62</v>
      </c>
    </row>
    <row r="72" spans="1:1" x14ac:dyDescent="0.2">
      <c r="A72">
        <v>63</v>
      </c>
    </row>
    <row r="73" spans="1:1" x14ac:dyDescent="0.2">
      <c r="A73">
        <v>64</v>
      </c>
    </row>
    <row r="74" spans="1:1" x14ac:dyDescent="0.2">
      <c r="A74">
        <v>65</v>
      </c>
    </row>
    <row r="75" spans="1:1" x14ac:dyDescent="0.2">
      <c r="A75">
        <v>66</v>
      </c>
    </row>
    <row r="76" spans="1:1" x14ac:dyDescent="0.2">
      <c r="A76">
        <v>67</v>
      </c>
    </row>
    <row r="77" spans="1:1" x14ac:dyDescent="0.2">
      <c r="A77">
        <v>68</v>
      </c>
    </row>
    <row r="78" spans="1:1" x14ac:dyDescent="0.2">
      <c r="A78">
        <v>69</v>
      </c>
    </row>
    <row r="79" spans="1:1" x14ac:dyDescent="0.2">
      <c r="A79">
        <v>70</v>
      </c>
    </row>
    <row r="80" spans="1:1" x14ac:dyDescent="0.2">
      <c r="A80">
        <v>71</v>
      </c>
    </row>
    <row r="81" spans="1:1" x14ac:dyDescent="0.2">
      <c r="A81">
        <v>72</v>
      </c>
    </row>
    <row r="82" spans="1:1" x14ac:dyDescent="0.2">
      <c r="A82">
        <v>73</v>
      </c>
    </row>
    <row r="83" spans="1:1" x14ac:dyDescent="0.2">
      <c r="A83">
        <v>74</v>
      </c>
    </row>
    <row r="84" spans="1:1" x14ac:dyDescent="0.2">
      <c r="A84">
        <v>75</v>
      </c>
    </row>
    <row r="85" spans="1:1" x14ac:dyDescent="0.2">
      <c r="A85">
        <v>76</v>
      </c>
    </row>
    <row r="86" spans="1:1" x14ac:dyDescent="0.2">
      <c r="A86">
        <v>77</v>
      </c>
    </row>
    <row r="87" spans="1:1" x14ac:dyDescent="0.2">
      <c r="A87">
        <v>78</v>
      </c>
    </row>
    <row r="88" spans="1:1" x14ac:dyDescent="0.2">
      <c r="A88">
        <v>79</v>
      </c>
    </row>
    <row r="89" spans="1:1" x14ac:dyDescent="0.2">
      <c r="A89">
        <v>80</v>
      </c>
    </row>
    <row r="90" spans="1:1" x14ac:dyDescent="0.2">
      <c r="A90">
        <v>81</v>
      </c>
    </row>
    <row r="91" spans="1:1" x14ac:dyDescent="0.2">
      <c r="A91">
        <v>82</v>
      </c>
    </row>
    <row r="92" spans="1:1" x14ac:dyDescent="0.2">
      <c r="A92">
        <v>83</v>
      </c>
    </row>
    <row r="93" spans="1:1" x14ac:dyDescent="0.2">
      <c r="A93">
        <v>84</v>
      </c>
    </row>
    <row r="94" spans="1:1" x14ac:dyDescent="0.2">
      <c r="A94">
        <v>85</v>
      </c>
    </row>
    <row r="95" spans="1:1" x14ac:dyDescent="0.2">
      <c r="A95">
        <v>86</v>
      </c>
    </row>
    <row r="96" spans="1:1" x14ac:dyDescent="0.2">
      <c r="A96">
        <v>87</v>
      </c>
    </row>
    <row r="97" spans="1:1" x14ac:dyDescent="0.2">
      <c r="A97">
        <v>88</v>
      </c>
    </row>
    <row r="98" spans="1:1" x14ac:dyDescent="0.2">
      <c r="A98">
        <v>89</v>
      </c>
    </row>
    <row r="99" spans="1:1" x14ac:dyDescent="0.2">
      <c r="A99">
        <v>90</v>
      </c>
    </row>
    <row r="100" spans="1:1" x14ac:dyDescent="0.2">
      <c r="A100">
        <v>91</v>
      </c>
    </row>
    <row r="101" spans="1:1" x14ac:dyDescent="0.2">
      <c r="A101">
        <v>92</v>
      </c>
    </row>
    <row r="102" spans="1:1" x14ac:dyDescent="0.2">
      <c r="A102">
        <v>93</v>
      </c>
    </row>
    <row r="103" spans="1:1" x14ac:dyDescent="0.2">
      <c r="A103">
        <v>94</v>
      </c>
    </row>
    <row r="104" spans="1:1" x14ac:dyDescent="0.2">
      <c r="A104">
        <v>95</v>
      </c>
    </row>
    <row r="105" spans="1:1" x14ac:dyDescent="0.2">
      <c r="A105">
        <v>96</v>
      </c>
    </row>
    <row r="106" spans="1:1" x14ac:dyDescent="0.2">
      <c r="A106">
        <v>97</v>
      </c>
    </row>
    <row r="107" spans="1:1" x14ac:dyDescent="0.2">
      <c r="A107">
        <v>98</v>
      </c>
    </row>
    <row r="108" spans="1:1" x14ac:dyDescent="0.2">
      <c r="A108">
        <v>99</v>
      </c>
    </row>
    <row r="109" spans="1:1" x14ac:dyDescent="0.2">
      <c r="A109">
        <v>100</v>
      </c>
    </row>
    <row r="110" spans="1:1" x14ac:dyDescent="0.2">
      <c r="A110">
        <v>101</v>
      </c>
    </row>
    <row r="111" spans="1:1" x14ac:dyDescent="0.2">
      <c r="A111">
        <v>102</v>
      </c>
    </row>
    <row r="112" spans="1:1" x14ac:dyDescent="0.2">
      <c r="A112">
        <v>103</v>
      </c>
    </row>
    <row r="113" spans="1:1" x14ac:dyDescent="0.2">
      <c r="A113">
        <v>104</v>
      </c>
    </row>
    <row r="114" spans="1:1" x14ac:dyDescent="0.2">
      <c r="A114">
        <v>105</v>
      </c>
    </row>
    <row r="115" spans="1:1" x14ac:dyDescent="0.2">
      <c r="A115">
        <v>106</v>
      </c>
    </row>
    <row r="116" spans="1:1" x14ac:dyDescent="0.2">
      <c r="A116">
        <v>107</v>
      </c>
    </row>
    <row r="117" spans="1:1" x14ac:dyDescent="0.2">
      <c r="A117">
        <v>108</v>
      </c>
    </row>
    <row r="118" spans="1:1" x14ac:dyDescent="0.2">
      <c r="A118">
        <v>109</v>
      </c>
    </row>
    <row r="119" spans="1:1" x14ac:dyDescent="0.2">
      <c r="A119">
        <v>110</v>
      </c>
    </row>
    <row r="120" spans="1:1" x14ac:dyDescent="0.2">
      <c r="A120">
        <v>111</v>
      </c>
    </row>
    <row r="121" spans="1:1" x14ac:dyDescent="0.2">
      <c r="A121">
        <v>112</v>
      </c>
    </row>
    <row r="122" spans="1:1" x14ac:dyDescent="0.2">
      <c r="A122">
        <v>113</v>
      </c>
    </row>
    <row r="123" spans="1:1" x14ac:dyDescent="0.2">
      <c r="A123">
        <v>114</v>
      </c>
    </row>
    <row r="124" spans="1:1" x14ac:dyDescent="0.2">
      <c r="A124">
        <v>115</v>
      </c>
    </row>
    <row r="125" spans="1:1" x14ac:dyDescent="0.2">
      <c r="A125">
        <v>116</v>
      </c>
    </row>
    <row r="126" spans="1:1" x14ac:dyDescent="0.2">
      <c r="A126">
        <v>117</v>
      </c>
    </row>
    <row r="127" spans="1:1" x14ac:dyDescent="0.2">
      <c r="A127">
        <v>118</v>
      </c>
    </row>
    <row r="128" spans="1:1" x14ac:dyDescent="0.2">
      <c r="A128">
        <v>119</v>
      </c>
    </row>
    <row r="129" spans="1:1" x14ac:dyDescent="0.2">
      <c r="A129">
        <v>120</v>
      </c>
    </row>
    <row r="130" spans="1:1" x14ac:dyDescent="0.2">
      <c r="A130">
        <v>121</v>
      </c>
    </row>
    <row r="131" spans="1:1" x14ac:dyDescent="0.2">
      <c r="A131">
        <v>122</v>
      </c>
    </row>
    <row r="132" spans="1:1" x14ac:dyDescent="0.2">
      <c r="A132">
        <v>123</v>
      </c>
    </row>
    <row r="133" spans="1:1" x14ac:dyDescent="0.2">
      <c r="A133">
        <v>124</v>
      </c>
    </row>
    <row r="134" spans="1:1" x14ac:dyDescent="0.2">
      <c r="A134">
        <v>125</v>
      </c>
    </row>
    <row r="135" spans="1:1" x14ac:dyDescent="0.2">
      <c r="A135">
        <v>126</v>
      </c>
    </row>
    <row r="136" spans="1:1" x14ac:dyDescent="0.2">
      <c r="A136">
        <v>127</v>
      </c>
    </row>
    <row r="137" spans="1:1" x14ac:dyDescent="0.2">
      <c r="A137">
        <v>128</v>
      </c>
    </row>
    <row r="138" spans="1:1" x14ac:dyDescent="0.2">
      <c r="A138">
        <v>129</v>
      </c>
    </row>
    <row r="139" spans="1:1" x14ac:dyDescent="0.2">
      <c r="A139">
        <v>130</v>
      </c>
    </row>
    <row r="140" spans="1:1" x14ac:dyDescent="0.2">
      <c r="A140">
        <v>131</v>
      </c>
    </row>
    <row r="141" spans="1:1" x14ac:dyDescent="0.2">
      <c r="A141">
        <v>132</v>
      </c>
    </row>
    <row r="142" spans="1:1" x14ac:dyDescent="0.2">
      <c r="A142">
        <v>133</v>
      </c>
    </row>
    <row r="143" spans="1:1" x14ac:dyDescent="0.2">
      <c r="A143">
        <v>134</v>
      </c>
    </row>
    <row r="144" spans="1:1" x14ac:dyDescent="0.2">
      <c r="A144">
        <v>135</v>
      </c>
    </row>
    <row r="145" spans="1:1" x14ac:dyDescent="0.2">
      <c r="A145">
        <v>136</v>
      </c>
    </row>
    <row r="146" spans="1:1" x14ac:dyDescent="0.2">
      <c r="A146">
        <v>137</v>
      </c>
    </row>
    <row r="147" spans="1:1" x14ac:dyDescent="0.2">
      <c r="A147">
        <v>138</v>
      </c>
    </row>
    <row r="148" spans="1:1" x14ac:dyDescent="0.2">
      <c r="A148">
        <v>139</v>
      </c>
    </row>
    <row r="149" spans="1:1" x14ac:dyDescent="0.2">
      <c r="A149">
        <v>140</v>
      </c>
    </row>
    <row r="150" spans="1:1" x14ac:dyDescent="0.2">
      <c r="A150">
        <v>141</v>
      </c>
    </row>
    <row r="151" spans="1:1" x14ac:dyDescent="0.2">
      <c r="A151">
        <v>142</v>
      </c>
    </row>
    <row r="152" spans="1:1" x14ac:dyDescent="0.2">
      <c r="A152">
        <v>143</v>
      </c>
    </row>
    <row r="153" spans="1:1" x14ac:dyDescent="0.2">
      <c r="A153">
        <v>144</v>
      </c>
    </row>
    <row r="154" spans="1:1" x14ac:dyDescent="0.2">
      <c r="A154">
        <v>145</v>
      </c>
    </row>
    <row r="155" spans="1:1" x14ac:dyDescent="0.2">
      <c r="A155">
        <v>146</v>
      </c>
    </row>
    <row r="156" spans="1:1" x14ac:dyDescent="0.2">
      <c r="A156">
        <v>147</v>
      </c>
    </row>
    <row r="157" spans="1:1" x14ac:dyDescent="0.2">
      <c r="A157">
        <v>148</v>
      </c>
    </row>
    <row r="158" spans="1:1" x14ac:dyDescent="0.2">
      <c r="A158">
        <v>149</v>
      </c>
    </row>
    <row r="159" spans="1:1" x14ac:dyDescent="0.2">
      <c r="A159">
        <v>150</v>
      </c>
    </row>
    <row r="160" spans="1:1" x14ac:dyDescent="0.2">
      <c r="A160">
        <v>151</v>
      </c>
    </row>
    <row r="161" spans="1:1" x14ac:dyDescent="0.2">
      <c r="A161">
        <v>152</v>
      </c>
    </row>
    <row r="162" spans="1:1" x14ac:dyDescent="0.2">
      <c r="A162">
        <v>153</v>
      </c>
    </row>
    <row r="163" spans="1:1" x14ac:dyDescent="0.2">
      <c r="A163">
        <v>154</v>
      </c>
    </row>
    <row r="164" spans="1:1" x14ac:dyDescent="0.2">
      <c r="A164">
        <v>155</v>
      </c>
    </row>
    <row r="165" spans="1:1" x14ac:dyDescent="0.2">
      <c r="A165">
        <v>156</v>
      </c>
    </row>
    <row r="166" spans="1:1" x14ac:dyDescent="0.2">
      <c r="A166">
        <v>157</v>
      </c>
    </row>
    <row r="167" spans="1:1" x14ac:dyDescent="0.2">
      <c r="A167">
        <v>158</v>
      </c>
    </row>
    <row r="168" spans="1:1" x14ac:dyDescent="0.2">
      <c r="A168">
        <v>159</v>
      </c>
    </row>
    <row r="169" spans="1:1" x14ac:dyDescent="0.2">
      <c r="A169">
        <v>160</v>
      </c>
    </row>
    <row r="170" spans="1:1" x14ac:dyDescent="0.2">
      <c r="A170">
        <v>161</v>
      </c>
    </row>
    <row r="171" spans="1:1" x14ac:dyDescent="0.2">
      <c r="A171">
        <v>162</v>
      </c>
    </row>
    <row r="172" spans="1:1" x14ac:dyDescent="0.2">
      <c r="A172">
        <v>163</v>
      </c>
    </row>
    <row r="173" spans="1:1" x14ac:dyDescent="0.2">
      <c r="A173">
        <v>164</v>
      </c>
    </row>
    <row r="174" spans="1:1" x14ac:dyDescent="0.2">
      <c r="A174">
        <v>165</v>
      </c>
    </row>
    <row r="175" spans="1:1" x14ac:dyDescent="0.2">
      <c r="A175">
        <v>166</v>
      </c>
    </row>
    <row r="176" spans="1:1" x14ac:dyDescent="0.2">
      <c r="A176">
        <v>167</v>
      </c>
    </row>
    <row r="177" spans="1:1" x14ac:dyDescent="0.2">
      <c r="A177">
        <v>168</v>
      </c>
    </row>
    <row r="178" spans="1:1" x14ac:dyDescent="0.2">
      <c r="A178">
        <v>169</v>
      </c>
    </row>
    <row r="179" spans="1:1" x14ac:dyDescent="0.2">
      <c r="A179">
        <v>170</v>
      </c>
    </row>
    <row r="180" spans="1:1" x14ac:dyDescent="0.2">
      <c r="A180">
        <v>171</v>
      </c>
    </row>
    <row r="181" spans="1:1" x14ac:dyDescent="0.2">
      <c r="A181">
        <v>172</v>
      </c>
    </row>
    <row r="182" spans="1:1" x14ac:dyDescent="0.2">
      <c r="A182">
        <v>173</v>
      </c>
    </row>
    <row r="183" spans="1:1" x14ac:dyDescent="0.2">
      <c r="A183">
        <v>174</v>
      </c>
    </row>
    <row r="184" spans="1:1" x14ac:dyDescent="0.2">
      <c r="A184">
        <v>175</v>
      </c>
    </row>
    <row r="185" spans="1:1" x14ac:dyDescent="0.2">
      <c r="A185">
        <v>176</v>
      </c>
    </row>
    <row r="186" spans="1:1" x14ac:dyDescent="0.2">
      <c r="A186">
        <v>177</v>
      </c>
    </row>
    <row r="187" spans="1:1" x14ac:dyDescent="0.2">
      <c r="A187">
        <v>178</v>
      </c>
    </row>
    <row r="188" spans="1:1" x14ac:dyDescent="0.2">
      <c r="A188">
        <v>179</v>
      </c>
    </row>
    <row r="189" spans="1:1" x14ac:dyDescent="0.2">
      <c r="A189">
        <v>180</v>
      </c>
    </row>
    <row r="190" spans="1:1" x14ac:dyDescent="0.2">
      <c r="A190">
        <v>181</v>
      </c>
    </row>
    <row r="191" spans="1:1" x14ac:dyDescent="0.2">
      <c r="A191">
        <v>182</v>
      </c>
    </row>
    <row r="192" spans="1:1" x14ac:dyDescent="0.2">
      <c r="A192">
        <v>183</v>
      </c>
    </row>
    <row r="193" spans="1:13" x14ac:dyDescent="0.2">
      <c r="A193">
        <v>184</v>
      </c>
    </row>
    <row r="194" spans="1:13" x14ac:dyDescent="0.2">
      <c r="A194">
        <v>185</v>
      </c>
    </row>
    <row r="195" spans="1:13" x14ac:dyDescent="0.2">
      <c r="A195">
        <v>186</v>
      </c>
    </row>
    <row r="196" spans="1:13" x14ac:dyDescent="0.2">
      <c r="A196">
        <v>187</v>
      </c>
    </row>
    <row r="197" spans="1:13" x14ac:dyDescent="0.2">
      <c r="A197">
        <v>188</v>
      </c>
    </row>
    <row r="198" spans="1:13" x14ac:dyDescent="0.2">
      <c r="A198">
        <v>189</v>
      </c>
    </row>
    <row r="199" spans="1:13" x14ac:dyDescent="0.2">
      <c r="A199">
        <v>190</v>
      </c>
    </row>
    <row r="200" spans="1:13" x14ac:dyDescent="0.2">
      <c r="A200">
        <v>191</v>
      </c>
    </row>
    <row r="201" spans="1:13" x14ac:dyDescent="0.2">
      <c r="A201">
        <v>192</v>
      </c>
    </row>
    <row r="202" spans="1:13" x14ac:dyDescent="0.2">
      <c r="A202">
        <v>193</v>
      </c>
    </row>
    <row r="203" spans="1:13" x14ac:dyDescent="0.2">
      <c r="A203">
        <v>194</v>
      </c>
    </row>
    <row r="204" spans="1:13" x14ac:dyDescent="0.2">
      <c r="A204">
        <v>195</v>
      </c>
    </row>
    <row r="205" spans="1:13" x14ac:dyDescent="0.2">
      <c r="A205">
        <v>196</v>
      </c>
    </row>
    <row r="206" spans="1:13" x14ac:dyDescent="0.2">
      <c r="A206">
        <v>197</v>
      </c>
    </row>
    <row r="207" spans="1:13" x14ac:dyDescent="0.2">
      <c r="A207">
        <v>198</v>
      </c>
    </row>
    <row r="208" spans="1:13" x14ac:dyDescent="0.2">
      <c r="A208">
        <v>199</v>
      </c>
      <c r="C208" t="s">
        <v>54</v>
      </c>
      <c r="D208">
        <v>1130130</v>
      </c>
      <c r="E208">
        <v>1268481</v>
      </c>
      <c r="F208">
        <v>1222345</v>
      </c>
      <c r="G208">
        <v>1171839</v>
      </c>
      <c r="H208">
        <v>1214342</v>
      </c>
      <c r="I208">
        <v>996222</v>
      </c>
      <c r="J208">
        <v>1003568</v>
      </c>
      <c r="K208">
        <v>998254</v>
      </c>
      <c r="L208">
        <v>982842</v>
      </c>
      <c r="M208">
        <v>985187</v>
      </c>
    </row>
    <row r="209" spans="1:13" x14ac:dyDescent="0.2">
      <c r="A209">
        <v>200</v>
      </c>
      <c r="C209" t="s">
        <v>55</v>
      </c>
      <c r="D209">
        <v>10181</v>
      </c>
      <c r="E209">
        <v>19153</v>
      </c>
      <c r="F209">
        <v>175874</v>
      </c>
      <c r="G209">
        <v>453485</v>
      </c>
      <c r="H209">
        <v>990424</v>
      </c>
      <c r="I209">
        <v>1589739</v>
      </c>
      <c r="J209">
        <v>3179478</v>
      </c>
      <c r="K209">
        <v>4769217</v>
      </c>
      <c r="L209">
        <v>6358956</v>
      </c>
      <c r="M209">
        <v>7948695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FBC44-1837-486D-908E-03EDE8403883}">
  <dimension ref="A1:GS61"/>
  <sheetViews>
    <sheetView zoomScale="80" zoomScaleNormal="80" workbookViewId="0">
      <selection activeCell="A3" sqref="A3"/>
    </sheetView>
  </sheetViews>
  <sheetFormatPr defaultRowHeight="12.75" x14ac:dyDescent="0.2"/>
  <cols>
    <col min="1" max="1" width="28.140625" customWidth="1"/>
    <col min="2" max="3" width="39.5703125" bestFit="1" customWidth="1"/>
    <col min="4" max="4" width="31" bestFit="1" customWidth="1"/>
    <col min="5" max="5" width="9.140625" bestFit="1" customWidth="1"/>
    <col min="6" max="6" width="10" bestFit="1" customWidth="1"/>
    <col min="7" max="7" width="33.7109375" bestFit="1" customWidth="1"/>
    <col min="8" max="9" width="42.28515625" bestFit="1" customWidth="1"/>
    <col min="10" max="11" width="43.42578125" bestFit="1" customWidth="1"/>
    <col min="12" max="12" width="34.85546875" bestFit="1" customWidth="1"/>
    <col min="13" max="13" width="9.85546875" bestFit="1" customWidth="1"/>
    <col min="14" max="14" width="8.7109375" bestFit="1" customWidth="1"/>
    <col min="15" max="15" width="12.28515625" bestFit="1" customWidth="1"/>
    <col min="16" max="16" width="50.7109375" bestFit="1" customWidth="1"/>
    <col min="17" max="18" width="59.28515625" bestFit="1" customWidth="1"/>
    <col min="19" max="19" width="32.7109375" bestFit="1" customWidth="1"/>
    <col min="20" max="21" width="41.28515625" bestFit="1" customWidth="1"/>
    <col min="22" max="22" width="37.42578125" bestFit="1" customWidth="1"/>
    <col min="23" max="23" width="9.5703125" bestFit="1" customWidth="1"/>
    <col min="24" max="25" width="12.42578125" bestFit="1" customWidth="1"/>
    <col min="26" max="27" width="42.28515625" bestFit="1" customWidth="1"/>
    <col min="28" max="28" width="33.7109375" bestFit="1" customWidth="1"/>
    <col min="29" max="29" width="36.28515625" bestFit="1" customWidth="1"/>
    <col min="30" max="31" width="44.85546875" bestFit="1" customWidth="1"/>
    <col min="32" max="32" width="8.7109375" bestFit="1" customWidth="1"/>
    <col min="33" max="34" width="59.28515625" bestFit="1" customWidth="1"/>
    <col min="35" max="35" width="50.140625" bestFit="1" customWidth="1"/>
    <col min="36" max="37" width="39.5703125" bestFit="1" customWidth="1"/>
    <col min="38" max="38" width="11.7109375" bestFit="1" customWidth="1"/>
    <col min="39" max="39" width="37.42578125" bestFit="1" customWidth="1"/>
    <col min="40" max="40" width="31" bestFit="1" customWidth="1"/>
    <col min="41" max="41" width="34.85546875" bestFit="1" customWidth="1"/>
    <col min="42" max="43" width="43.42578125" bestFit="1" customWidth="1"/>
    <col min="44" max="44" width="31.5703125" bestFit="1" customWidth="1"/>
    <col min="45" max="46" width="40.140625" bestFit="1" customWidth="1"/>
    <col min="47" max="47" width="11.5703125" bestFit="1" customWidth="1"/>
    <col min="48" max="48" width="12.28515625" bestFit="1" customWidth="1"/>
    <col min="49" max="49" width="31.42578125" bestFit="1" customWidth="1"/>
    <col min="50" max="51" width="40" bestFit="1" customWidth="1"/>
    <col min="52" max="52" width="50.7109375" bestFit="1" customWidth="1"/>
    <col min="53" max="54" width="59.85546875" bestFit="1" customWidth="1"/>
    <col min="55" max="55" width="35.28515625" bestFit="1" customWidth="1"/>
    <col min="56" max="57" width="43.85546875" bestFit="1" customWidth="1"/>
    <col min="58" max="58" width="14.85546875" bestFit="1" customWidth="1"/>
    <col min="59" max="59" width="35.28515625" bestFit="1" customWidth="1"/>
    <col min="60" max="61" width="43.85546875" bestFit="1" customWidth="1"/>
    <col min="62" max="101" width="2.28515625" bestFit="1" customWidth="1"/>
  </cols>
  <sheetData>
    <row r="1" spans="1:201" x14ac:dyDescent="0.2">
      <c r="A1" s="135" t="s">
        <v>56</v>
      </c>
      <c r="B1" s="135"/>
    </row>
    <row r="2" spans="1:201" s="67" customFormat="1" x14ac:dyDescent="0.2">
      <c r="A2" s="85" t="str" cm="1">
        <f t="array" ref="A2:GS2">TRANSPOSE('Cal Data'!A9:A209)</f>
        <v>#</v>
      </c>
      <c r="B2" s="70">
        <v>1</v>
      </c>
      <c r="C2" s="70">
        <v>2</v>
      </c>
      <c r="D2" s="70">
        <v>3</v>
      </c>
      <c r="E2" s="70">
        <v>4</v>
      </c>
      <c r="F2" s="70">
        <v>5</v>
      </c>
      <c r="G2" s="70">
        <v>6</v>
      </c>
      <c r="H2" s="70">
        <v>7</v>
      </c>
      <c r="I2" s="70">
        <v>8</v>
      </c>
      <c r="J2" s="70">
        <v>9</v>
      </c>
      <c r="K2" s="70">
        <v>10</v>
      </c>
      <c r="L2" s="70">
        <v>11</v>
      </c>
      <c r="M2" s="70">
        <v>12</v>
      </c>
      <c r="N2" s="70">
        <v>13</v>
      </c>
      <c r="O2" s="70">
        <v>14</v>
      </c>
      <c r="P2" s="70">
        <v>15</v>
      </c>
      <c r="Q2" s="70">
        <v>16</v>
      </c>
      <c r="R2" s="70">
        <v>17</v>
      </c>
      <c r="S2" s="70">
        <v>18</v>
      </c>
      <c r="T2" s="70">
        <v>19</v>
      </c>
      <c r="U2" s="70">
        <v>20</v>
      </c>
      <c r="V2" s="70">
        <v>21</v>
      </c>
      <c r="W2" s="70">
        <v>22</v>
      </c>
      <c r="X2" s="70">
        <v>23</v>
      </c>
      <c r="Y2" s="70">
        <v>24</v>
      </c>
      <c r="Z2" s="70">
        <v>25</v>
      </c>
      <c r="AA2" s="70">
        <v>26</v>
      </c>
      <c r="AB2" s="70">
        <v>27</v>
      </c>
      <c r="AC2" s="70">
        <v>28</v>
      </c>
      <c r="AD2" s="70">
        <v>29</v>
      </c>
      <c r="AE2" s="67">
        <v>30</v>
      </c>
      <c r="AF2" s="67">
        <v>31</v>
      </c>
      <c r="AG2" s="67">
        <v>32</v>
      </c>
      <c r="AH2" s="67">
        <v>33</v>
      </c>
      <c r="AI2" s="67">
        <v>34</v>
      </c>
      <c r="AJ2" s="67">
        <v>35</v>
      </c>
      <c r="AK2" s="67">
        <v>36</v>
      </c>
      <c r="AL2" s="67">
        <v>37</v>
      </c>
      <c r="AM2" s="67">
        <v>38</v>
      </c>
      <c r="AN2" s="67">
        <v>39</v>
      </c>
      <c r="AO2" s="67">
        <v>40</v>
      </c>
      <c r="AP2" s="67">
        <v>41</v>
      </c>
      <c r="AQ2" s="67">
        <v>42</v>
      </c>
      <c r="AR2" s="67">
        <v>43</v>
      </c>
      <c r="AS2" s="67">
        <v>44</v>
      </c>
      <c r="AT2" s="67">
        <v>45</v>
      </c>
      <c r="AU2" s="67">
        <v>46</v>
      </c>
      <c r="AV2" s="67">
        <v>47</v>
      </c>
      <c r="AW2" s="67">
        <v>48</v>
      </c>
      <c r="AX2" s="67">
        <v>49</v>
      </c>
      <c r="AY2" s="67">
        <v>50</v>
      </c>
      <c r="AZ2" s="67">
        <v>51</v>
      </c>
      <c r="BA2" s="67">
        <v>52</v>
      </c>
      <c r="BB2" s="67">
        <v>53</v>
      </c>
      <c r="BC2" s="67">
        <v>54</v>
      </c>
      <c r="BD2" s="67">
        <v>55</v>
      </c>
      <c r="BE2" s="67">
        <v>56</v>
      </c>
      <c r="BF2" s="67">
        <v>57</v>
      </c>
      <c r="BG2" s="67">
        <v>58</v>
      </c>
      <c r="BH2" s="67">
        <v>59</v>
      </c>
      <c r="BI2" s="67">
        <v>60</v>
      </c>
      <c r="BJ2" s="67">
        <v>61</v>
      </c>
      <c r="BK2" s="67">
        <v>62</v>
      </c>
      <c r="BL2" s="67">
        <v>63</v>
      </c>
      <c r="BM2" s="67">
        <v>64</v>
      </c>
      <c r="BN2" s="67">
        <v>65</v>
      </c>
      <c r="BO2" s="67">
        <v>66</v>
      </c>
      <c r="BP2" s="67">
        <v>67</v>
      </c>
      <c r="BQ2" s="67">
        <v>68</v>
      </c>
      <c r="BR2" s="67">
        <v>69</v>
      </c>
      <c r="BS2" s="67">
        <v>70</v>
      </c>
      <c r="BT2" s="67">
        <v>71</v>
      </c>
      <c r="BU2" s="67">
        <v>72</v>
      </c>
      <c r="BV2" s="67">
        <v>73</v>
      </c>
      <c r="BW2" s="67">
        <v>74</v>
      </c>
      <c r="BX2" s="67">
        <v>75</v>
      </c>
      <c r="BY2" s="67">
        <v>76</v>
      </c>
      <c r="BZ2" s="67">
        <v>77</v>
      </c>
      <c r="CA2" s="67">
        <v>78</v>
      </c>
      <c r="CB2" s="67">
        <v>79</v>
      </c>
      <c r="CC2" s="67">
        <v>80</v>
      </c>
      <c r="CD2" s="67">
        <v>81</v>
      </c>
      <c r="CE2" s="67">
        <v>82</v>
      </c>
      <c r="CF2" s="67">
        <v>83</v>
      </c>
      <c r="CG2" s="67">
        <v>84</v>
      </c>
      <c r="CH2" s="67">
        <v>85</v>
      </c>
      <c r="CI2" s="67">
        <v>86</v>
      </c>
      <c r="CJ2" s="67">
        <v>87</v>
      </c>
      <c r="CK2" s="67">
        <v>88</v>
      </c>
      <c r="CL2" s="67">
        <v>89</v>
      </c>
      <c r="CM2" s="67">
        <v>90</v>
      </c>
      <c r="CN2" s="67">
        <v>91</v>
      </c>
      <c r="CO2" s="67">
        <v>92</v>
      </c>
      <c r="CP2" s="67">
        <v>93</v>
      </c>
      <c r="CQ2" s="67">
        <v>94</v>
      </c>
      <c r="CR2" s="67">
        <v>95</v>
      </c>
      <c r="CS2" s="67">
        <v>96</v>
      </c>
      <c r="CT2" s="67">
        <v>97</v>
      </c>
      <c r="CU2" s="67">
        <v>98</v>
      </c>
      <c r="CV2" s="67">
        <v>99</v>
      </c>
      <c r="CW2" s="67">
        <v>100</v>
      </c>
      <c r="CX2" s="67">
        <v>101</v>
      </c>
      <c r="CY2" s="67">
        <v>102</v>
      </c>
      <c r="CZ2" s="67">
        <v>103</v>
      </c>
      <c r="DA2" s="67">
        <v>104</v>
      </c>
      <c r="DB2" s="67">
        <v>105</v>
      </c>
      <c r="DC2" s="67">
        <v>106</v>
      </c>
      <c r="DD2" s="67">
        <v>107</v>
      </c>
      <c r="DE2" s="67">
        <v>108</v>
      </c>
      <c r="DF2" s="67">
        <v>109</v>
      </c>
      <c r="DG2" s="67">
        <v>110</v>
      </c>
      <c r="DH2" s="67">
        <v>111</v>
      </c>
      <c r="DI2" s="67">
        <v>112</v>
      </c>
      <c r="DJ2" s="67">
        <v>113</v>
      </c>
      <c r="DK2" s="67">
        <v>114</v>
      </c>
      <c r="DL2" s="67">
        <v>115</v>
      </c>
      <c r="DM2" s="67">
        <v>116</v>
      </c>
      <c r="DN2" s="67">
        <v>117</v>
      </c>
      <c r="DO2" s="67">
        <v>118</v>
      </c>
      <c r="DP2" s="67">
        <v>119</v>
      </c>
      <c r="DQ2" s="67">
        <v>120</v>
      </c>
      <c r="DR2" s="67">
        <v>121</v>
      </c>
      <c r="DS2" s="67">
        <v>122</v>
      </c>
      <c r="DT2" s="67">
        <v>123</v>
      </c>
      <c r="DU2" s="67">
        <v>124</v>
      </c>
      <c r="DV2" s="67">
        <v>125</v>
      </c>
      <c r="DW2" s="67">
        <v>126</v>
      </c>
      <c r="DX2" s="67">
        <v>127</v>
      </c>
      <c r="DY2" s="67">
        <v>128</v>
      </c>
      <c r="DZ2" s="67">
        <v>129</v>
      </c>
      <c r="EA2" s="67">
        <v>130</v>
      </c>
      <c r="EB2" s="67">
        <v>131</v>
      </c>
      <c r="EC2" s="67">
        <v>132</v>
      </c>
      <c r="ED2" s="67">
        <v>133</v>
      </c>
      <c r="EE2" s="67">
        <v>134</v>
      </c>
      <c r="EF2" s="67">
        <v>135</v>
      </c>
      <c r="EG2" s="67">
        <v>136</v>
      </c>
      <c r="EH2" s="67">
        <v>137</v>
      </c>
      <c r="EI2" s="67">
        <v>138</v>
      </c>
      <c r="EJ2" s="67">
        <v>139</v>
      </c>
      <c r="EK2" s="67">
        <v>140</v>
      </c>
      <c r="EL2" s="67">
        <v>141</v>
      </c>
      <c r="EM2" s="67">
        <v>142</v>
      </c>
      <c r="EN2" s="67">
        <v>143</v>
      </c>
      <c r="EO2" s="67">
        <v>144</v>
      </c>
      <c r="EP2" s="67">
        <v>145</v>
      </c>
      <c r="EQ2" s="67">
        <v>146</v>
      </c>
      <c r="ER2" s="67">
        <v>147</v>
      </c>
      <c r="ES2" s="67">
        <v>148</v>
      </c>
      <c r="ET2" s="67">
        <v>149</v>
      </c>
      <c r="EU2" s="67">
        <v>150</v>
      </c>
      <c r="EV2" s="67">
        <v>151</v>
      </c>
      <c r="EW2" s="67">
        <v>152</v>
      </c>
      <c r="EX2" s="67">
        <v>153</v>
      </c>
      <c r="EY2" s="67">
        <v>154</v>
      </c>
      <c r="EZ2" s="67">
        <v>155</v>
      </c>
      <c r="FA2" s="67">
        <v>156</v>
      </c>
      <c r="FB2" s="67">
        <v>157</v>
      </c>
      <c r="FC2" s="67">
        <v>158</v>
      </c>
      <c r="FD2" s="67">
        <v>159</v>
      </c>
      <c r="FE2" s="67">
        <v>160</v>
      </c>
      <c r="FF2" s="67">
        <v>161</v>
      </c>
      <c r="FG2" s="67">
        <v>162</v>
      </c>
      <c r="FH2" s="67">
        <v>163</v>
      </c>
      <c r="FI2" s="67">
        <v>164</v>
      </c>
      <c r="FJ2" s="67">
        <v>165</v>
      </c>
      <c r="FK2" s="67">
        <v>166</v>
      </c>
      <c r="FL2" s="67">
        <v>167</v>
      </c>
      <c r="FM2" s="67">
        <v>168</v>
      </c>
      <c r="FN2" s="67">
        <v>169</v>
      </c>
      <c r="FO2" s="67">
        <v>170</v>
      </c>
      <c r="FP2" s="67">
        <v>171</v>
      </c>
      <c r="FQ2" s="67">
        <v>172</v>
      </c>
      <c r="FR2" s="67">
        <v>173</v>
      </c>
      <c r="FS2" s="67">
        <v>174</v>
      </c>
      <c r="FT2" s="67">
        <v>175</v>
      </c>
      <c r="FU2" s="67">
        <v>176</v>
      </c>
      <c r="FV2" s="67">
        <v>177</v>
      </c>
      <c r="FW2" s="67">
        <v>178</v>
      </c>
      <c r="FX2" s="67">
        <v>179</v>
      </c>
      <c r="FY2" s="67">
        <v>180</v>
      </c>
      <c r="FZ2" s="67">
        <v>181</v>
      </c>
      <c r="GA2" s="67">
        <v>182</v>
      </c>
      <c r="GB2" s="67">
        <v>183</v>
      </c>
      <c r="GC2" s="67">
        <v>184</v>
      </c>
      <c r="GD2" s="67">
        <v>185</v>
      </c>
      <c r="GE2" s="67">
        <v>186</v>
      </c>
      <c r="GF2" s="67">
        <v>187</v>
      </c>
      <c r="GG2" s="67">
        <v>188</v>
      </c>
      <c r="GH2" s="67">
        <v>189</v>
      </c>
      <c r="GI2" s="67">
        <v>190</v>
      </c>
      <c r="GJ2" s="67">
        <v>191</v>
      </c>
      <c r="GK2" s="67">
        <v>192</v>
      </c>
      <c r="GL2" s="67">
        <v>193</v>
      </c>
      <c r="GM2" s="67">
        <v>194</v>
      </c>
      <c r="GN2" s="67">
        <v>195</v>
      </c>
      <c r="GO2" s="67">
        <v>196</v>
      </c>
      <c r="GP2" s="67">
        <v>197</v>
      </c>
      <c r="GQ2" s="67">
        <v>198</v>
      </c>
      <c r="GR2" s="67">
        <v>199</v>
      </c>
      <c r="GS2" s="67">
        <v>200</v>
      </c>
    </row>
    <row r="3" spans="1:201" s="67" customFormat="1" x14ac:dyDescent="0.2">
      <c r="A3" s="85" t="str" cm="1">
        <f t="array" ref="A3:GS43">TRANSPOSE('Cal Data'!C9:AQ209)</f>
        <v>Name</v>
      </c>
      <c r="B3" s="70">
        <v>0</v>
      </c>
      <c r="C3" s="70">
        <v>0</v>
      </c>
      <c r="D3" s="70">
        <v>0</v>
      </c>
      <c r="E3" s="70">
        <v>0</v>
      </c>
      <c r="F3" s="70">
        <v>0</v>
      </c>
      <c r="G3" s="70">
        <v>0</v>
      </c>
      <c r="H3" s="70">
        <v>0</v>
      </c>
      <c r="I3" s="70">
        <v>0</v>
      </c>
      <c r="J3" s="70">
        <v>0</v>
      </c>
      <c r="K3" s="70">
        <v>0</v>
      </c>
      <c r="L3" s="70">
        <v>0</v>
      </c>
      <c r="M3" s="70">
        <v>0</v>
      </c>
      <c r="N3" s="70">
        <v>0</v>
      </c>
      <c r="O3" s="70">
        <v>0</v>
      </c>
      <c r="P3" s="70">
        <v>0</v>
      </c>
      <c r="Q3" s="70">
        <v>0</v>
      </c>
      <c r="R3" s="70">
        <v>0</v>
      </c>
      <c r="S3" s="70">
        <v>0</v>
      </c>
      <c r="T3" s="70">
        <v>0</v>
      </c>
      <c r="U3" s="70">
        <v>0</v>
      </c>
      <c r="V3" s="70">
        <v>0</v>
      </c>
      <c r="W3" s="70">
        <v>0</v>
      </c>
      <c r="X3" s="70">
        <v>0</v>
      </c>
      <c r="Y3" s="70">
        <v>0</v>
      </c>
      <c r="Z3" s="70">
        <v>0</v>
      </c>
      <c r="AA3" s="70">
        <v>0</v>
      </c>
      <c r="AB3" s="70">
        <v>0</v>
      </c>
      <c r="AC3" s="70">
        <v>0</v>
      </c>
      <c r="AD3" s="70">
        <v>0</v>
      </c>
      <c r="AE3" s="67">
        <v>0</v>
      </c>
      <c r="AF3" s="67">
        <v>0</v>
      </c>
      <c r="AG3" s="67">
        <v>0</v>
      </c>
      <c r="AH3" s="67">
        <v>0</v>
      </c>
      <c r="AI3" s="67">
        <v>0</v>
      </c>
      <c r="AJ3" s="67">
        <v>0</v>
      </c>
      <c r="AK3" s="67">
        <v>0</v>
      </c>
      <c r="AL3" s="67">
        <v>0</v>
      </c>
      <c r="AM3" s="67">
        <v>0</v>
      </c>
      <c r="AN3" s="67">
        <v>0</v>
      </c>
      <c r="AO3" s="67">
        <v>0</v>
      </c>
      <c r="AP3" s="67">
        <v>0</v>
      </c>
      <c r="AQ3" s="67">
        <v>0</v>
      </c>
      <c r="AR3" s="67">
        <v>0</v>
      </c>
      <c r="AS3" s="67">
        <v>0</v>
      </c>
      <c r="AT3" s="67">
        <v>0</v>
      </c>
      <c r="AU3" s="67">
        <v>0</v>
      </c>
      <c r="AV3" s="67">
        <v>0</v>
      </c>
      <c r="AW3" s="67">
        <v>0</v>
      </c>
      <c r="AX3" s="67">
        <v>0</v>
      </c>
      <c r="AY3" s="67">
        <v>0</v>
      </c>
      <c r="AZ3" s="67">
        <v>0</v>
      </c>
      <c r="BA3" s="67">
        <v>0</v>
      </c>
      <c r="BB3" s="67">
        <v>0</v>
      </c>
      <c r="BC3" s="67">
        <v>0</v>
      </c>
      <c r="BD3" s="67">
        <v>0</v>
      </c>
      <c r="BE3" s="67">
        <v>0</v>
      </c>
      <c r="BF3" s="67">
        <v>0</v>
      </c>
      <c r="BG3" s="67">
        <v>0</v>
      </c>
      <c r="BH3" s="67">
        <v>0</v>
      </c>
      <c r="BI3" s="67">
        <v>0</v>
      </c>
      <c r="BJ3" s="67">
        <v>0</v>
      </c>
      <c r="BK3" s="67">
        <v>0</v>
      </c>
      <c r="BL3" s="67">
        <v>0</v>
      </c>
      <c r="BM3" s="67">
        <v>0</v>
      </c>
      <c r="BN3" s="67">
        <v>0</v>
      </c>
      <c r="BO3" s="67">
        <v>0</v>
      </c>
      <c r="BP3" s="67">
        <v>0</v>
      </c>
      <c r="BQ3" s="67">
        <v>0</v>
      </c>
      <c r="BR3" s="67">
        <v>0</v>
      </c>
      <c r="BS3" s="67">
        <v>0</v>
      </c>
      <c r="BT3" s="67">
        <v>0</v>
      </c>
      <c r="BU3" s="67">
        <v>0</v>
      </c>
      <c r="BV3" s="67">
        <v>0</v>
      </c>
      <c r="BW3" s="67">
        <v>0</v>
      </c>
      <c r="BX3" s="67">
        <v>0</v>
      </c>
      <c r="BY3" s="67">
        <v>0</v>
      </c>
      <c r="BZ3" s="67">
        <v>0</v>
      </c>
      <c r="CA3" s="67">
        <v>0</v>
      </c>
      <c r="CB3" s="67">
        <v>0</v>
      </c>
      <c r="CC3" s="67">
        <v>0</v>
      </c>
      <c r="CD3" s="67">
        <v>0</v>
      </c>
      <c r="CE3" s="67">
        <v>0</v>
      </c>
      <c r="CF3" s="67">
        <v>0</v>
      </c>
      <c r="CG3" s="67">
        <v>0</v>
      </c>
      <c r="CH3" s="67">
        <v>0</v>
      </c>
      <c r="CI3" s="67">
        <v>0</v>
      </c>
      <c r="CJ3" s="67">
        <v>0</v>
      </c>
      <c r="CK3" s="67">
        <v>0</v>
      </c>
      <c r="CL3" s="67">
        <v>0</v>
      </c>
      <c r="CM3" s="67">
        <v>0</v>
      </c>
      <c r="CN3" s="67">
        <v>0</v>
      </c>
      <c r="CO3" s="67">
        <v>0</v>
      </c>
      <c r="CP3" s="67">
        <v>0</v>
      </c>
      <c r="CQ3" s="67">
        <v>0</v>
      </c>
      <c r="CR3" s="67">
        <v>0</v>
      </c>
      <c r="CS3" s="67">
        <v>0</v>
      </c>
      <c r="CT3" s="67">
        <v>0</v>
      </c>
      <c r="CU3" s="67">
        <v>0</v>
      </c>
      <c r="CV3" s="67">
        <v>0</v>
      </c>
      <c r="CW3" s="67">
        <v>0</v>
      </c>
      <c r="CX3" s="67">
        <v>0</v>
      </c>
      <c r="CY3" s="67">
        <v>0</v>
      </c>
      <c r="CZ3" s="67">
        <v>0</v>
      </c>
      <c r="DA3" s="67">
        <v>0</v>
      </c>
      <c r="DB3" s="67">
        <v>0</v>
      </c>
      <c r="DC3" s="67">
        <v>0</v>
      </c>
      <c r="DD3" s="67">
        <v>0</v>
      </c>
      <c r="DE3" s="67">
        <v>0</v>
      </c>
      <c r="DF3" s="67">
        <v>0</v>
      </c>
      <c r="DG3" s="67">
        <v>0</v>
      </c>
      <c r="DH3" s="67">
        <v>0</v>
      </c>
      <c r="DI3" s="67">
        <v>0</v>
      </c>
      <c r="DJ3" s="67">
        <v>0</v>
      </c>
      <c r="DK3" s="67">
        <v>0</v>
      </c>
      <c r="DL3" s="67">
        <v>0</v>
      </c>
      <c r="DM3" s="67">
        <v>0</v>
      </c>
      <c r="DN3" s="67">
        <v>0</v>
      </c>
      <c r="DO3" s="67">
        <v>0</v>
      </c>
      <c r="DP3" s="67">
        <v>0</v>
      </c>
      <c r="DQ3" s="67">
        <v>0</v>
      </c>
      <c r="DR3" s="67">
        <v>0</v>
      </c>
      <c r="DS3" s="67">
        <v>0</v>
      </c>
      <c r="DT3" s="67">
        <v>0</v>
      </c>
      <c r="DU3" s="67">
        <v>0</v>
      </c>
      <c r="DV3" s="67">
        <v>0</v>
      </c>
      <c r="DW3" s="67">
        <v>0</v>
      </c>
      <c r="DX3" s="67">
        <v>0</v>
      </c>
      <c r="DY3" s="67">
        <v>0</v>
      </c>
      <c r="DZ3" s="67">
        <v>0</v>
      </c>
      <c r="EA3" s="67">
        <v>0</v>
      </c>
      <c r="EB3" s="67">
        <v>0</v>
      </c>
      <c r="EC3" s="67">
        <v>0</v>
      </c>
      <c r="ED3" s="67">
        <v>0</v>
      </c>
      <c r="EE3" s="67">
        <v>0</v>
      </c>
      <c r="EF3" s="67">
        <v>0</v>
      </c>
      <c r="EG3" s="67">
        <v>0</v>
      </c>
      <c r="EH3" s="67">
        <v>0</v>
      </c>
      <c r="EI3" s="67">
        <v>0</v>
      </c>
      <c r="EJ3" s="67">
        <v>0</v>
      </c>
      <c r="EK3" s="67">
        <v>0</v>
      </c>
      <c r="EL3" s="67">
        <v>0</v>
      </c>
      <c r="EM3" s="67">
        <v>0</v>
      </c>
      <c r="EN3" s="67">
        <v>0</v>
      </c>
      <c r="EO3" s="67">
        <v>0</v>
      </c>
      <c r="EP3" s="67">
        <v>0</v>
      </c>
      <c r="EQ3" s="67">
        <v>0</v>
      </c>
      <c r="ER3" s="67">
        <v>0</v>
      </c>
      <c r="ES3" s="67">
        <v>0</v>
      </c>
      <c r="ET3" s="67">
        <v>0</v>
      </c>
      <c r="EU3" s="67">
        <v>0</v>
      </c>
      <c r="EV3" s="67">
        <v>0</v>
      </c>
      <c r="EW3" s="67">
        <v>0</v>
      </c>
      <c r="EX3" s="67">
        <v>0</v>
      </c>
      <c r="EY3" s="67">
        <v>0</v>
      </c>
      <c r="EZ3" s="67">
        <v>0</v>
      </c>
      <c r="FA3" s="67">
        <v>0</v>
      </c>
      <c r="FB3" s="67">
        <v>0</v>
      </c>
      <c r="FC3" s="67">
        <v>0</v>
      </c>
      <c r="FD3" s="67">
        <v>0</v>
      </c>
      <c r="FE3" s="67">
        <v>0</v>
      </c>
      <c r="FF3" s="67">
        <v>0</v>
      </c>
      <c r="FG3" s="67">
        <v>0</v>
      </c>
      <c r="FH3" s="67">
        <v>0</v>
      </c>
      <c r="FI3" s="67">
        <v>0</v>
      </c>
      <c r="FJ3" s="67">
        <v>0</v>
      </c>
      <c r="FK3" s="67">
        <v>0</v>
      </c>
      <c r="FL3" s="67">
        <v>0</v>
      </c>
      <c r="FM3" s="67">
        <v>0</v>
      </c>
      <c r="FN3" s="67">
        <v>0</v>
      </c>
      <c r="FO3" s="67">
        <v>0</v>
      </c>
      <c r="FP3" s="67">
        <v>0</v>
      </c>
      <c r="FQ3" s="67">
        <v>0</v>
      </c>
      <c r="FR3" s="67">
        <v>0</v>
      </c>
      <c r="FS3" s="67">
        <v>0</v>
      </c>
      <c r="FT3" s="67">
        <v>0</v>
      </c>
      <c r="FU3" s="67">
        <v>0</v>
      </c>
      <c r="FV3" s="67">
        <v>0</v>
      </c>
      <c r="FW3" s="67">
        <v>0</v>
      </c>
      <c r="FX3" s="67">
        <v>0</v>
      </c>
      <c r="FY3" s="67">
        <v>0</v>
      </c>
      <c r="FZ3" s="67">
        <v>0</v>
      </c>
      <c r="GA3" s="67">
        <v>0</v>
      </c>
      <c r="GB3" s="67">
        <v>0</v>
      </c>
      <c r="GC3" s="67">
        <v>0</v>
      </c>
      <c r="GD3" s="67">
        <v>0</v>
      </c>
      <c r="GE3" s="67">
        <v>0</v>
      </c>
      <c r="GF3" s="67">
        <v>0</v>
      </c>
      <c r="GG3" s="67">
        <v>0</v>
      </c>
      <c r="GH3" s="67">
        <v>0</v>
      </c>
      <c r="GI3" s="67">
        <v>0</v>
      </c>
      <c r="GJ3" s="67">
        <v>0</v>
      </c>
      <c r="GK3" s="67">
        <v>0</v>
      </c>
      <c r="GL3" s="67">
        <v>0</v>
      </c>
      <c r="GM3" s="67">
        <v>0</v>
      </c>
      <c r="GN3" s="67">
        <v>0</v>
      </c>
      <c r="GO3" s="67">
        <v>0</v>
      </c>
      <c r="GP3" s="67">
        <v>0</v>
      </c>
      <c r="GQ3" s="67">
        <v>0</v>
      </c>
      <c r="GR3" s="67" t="str">
        <v>ISTD test</v>
      </c>
      <c r="GS3" s="67" t="str">
        <v>Test</v>
      </c>
    </row>
    <row r="4" spans="1:201" x14ac:dyDescent="0.2">
      <c r="A4" s="85" t="str">
        <v>Target Response</v>
      </c>
      <c r="B4" s="66">
        <v>0</v>
      </c>
      <c r="C4" s="66">
        <v>0</v>
      </c>
      <c r="D4" s="66">
        <v>0</v>
      </c>
      <c r="E4" s="66">
        <v>0</v>
      </c>
      <c r="F4" s="66">
        <v>0</v>
      </c>
      <c r="G4" s="66">
        <v>0</v>
      </c>
      <c r="H4" s="66">
        <v>0</v>
      </c>
      <c r="I4" s="66">
        <v>0</v>
      </c>
      <c r="J4" s="66">
        <v>0</v>
      </c>
      <c r="K4" s="66">
        <v>0</v>
      </c>
      <c r="L4" s="66">
        <v>0</v>
      </c>
      <c r="M4" s="66">
        <v>0</v>
      </c>
      <c r="N4" s="66">
        <v>0</v>
      </c>
      <c r="O4" s="66">
        <v>0</v>
      </c>
      <c r="P4" s="66">
        <v>0</v>
      </c>
      <c r="Q4" s="66">
        <v>0</v>
      </c>
      <c r="R4" s="66">
        <v>0</v>
      </c>
      <c r="S4" s="66">
        <v>0</v>
      </c>
      <c r="T4" s="66">
        <v>0</v>
      </c>
      <c r="U4" s="66">
        <v>0</v>
      </c>
      <c r="V4" s="66">
        <v>0</v>
      </c>
      <c r="W4" s="66">
        <v>0</v>
      </c>
      <c r="X4" s="66">
        <v>0</v>
      </c>
      <c r="Y4" s="66">
        <v>0</v>
      </c>
      <c r="Z4" s="66">
        <v>0</v>
      </c>
      <c r="AA4" s="66">
        <v>0</v>
      </c>
      <c r="AB4" s="66">
        <v>0</v>
      </c>
      <c r="AC4" s="66">
        <v>0</v>
      </c>
      <c r="AD4" s="66">
        <v>0</v>
      </c>
      <c r="AE4">
        <v>0</v>
      </c>
      <c r="AF4">
        <v>0</v>
      </c>
      <c r="AG4">
        <v>0</v>
      </c>
      <c r="AH4">
        <v>0</v>
      </c>
      <c r="AI4">
        <v>0</v>
      </c>
      <c r="AJ4">
        <v>0</v>
      </c>
      <c r="AK4">
        <v>0</v>
      </c>
      <c r="AL4">
        <v>0</v>
      </c>
      <c r="AM4">
        <v>0</v>
      </c>
      <c r="AN4">
        <v>0</v>
      </c>
      <c r="AO4">
        <v>0</v>
      </c>
      <c r="AP4">
        <v>0</v>
      </c>
      <c r="AQ4">
        <v>0</v>
      </c>
      <c r="AR4">
        <v>0</v>
      </c>
      <c r="AS4">
        <v>0</v>
      </c>
      <c r="AT4">
        <v>0</v>
      </c>
      <c r="AU4">
        <v>0</v>
      </c>
      <c r="AV4">
        <v>0</v>
      </c>
      <c r="AW4">
        <v>0</v>
      </c>
      <c r="AX4">
        <v>0</v>
      </c>
      <c r="AY4">
        <v>0</v>
      </c>
      <c r="AZ4">
        <v>0</v>
      </c>
      <c r="BA4">
        <v>0</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0</v>
      </c>
      <c r="BX4">
        <v>0</v>
      </c>
      <c r="BY4">
        <v>0</v>
      </c>
      <c r="BZ4">
        <v>0</v>
      </c>
      <c r="CA4">
        <v>0</v>
      </c>
      <c r="CB4">
        <v>0</v>
      </c>
      <c r="CC4">
        <v>0</v>
      </c>
      <c r="CD4">
        <v>0</v>
      </c>
      <c r="CE4">
        <v>0</v>
      </c>
      <c r="CF4">
        <v>0</v>
      </c>
      <c r="CG4">
        <v>0</v>
      </c>
      <c r="CH4">
        <v>0</v>
      </c>
      <c r="CI4">
        <v>0</v>
      </c>
      <c r="CJ4">
        <v>0</v>
      </c>
      <c r="CK4">
        <v>0</v>
      </c>
      <c r="CL4">
        <v>0</v>
      </c>
      <c r="CM4">
        <v>0</v>
      </c>
      <c r="CN4">
        <v>0</v>
      </c>
      <c r="CO4">
        <v>0</v>
      </c>
      <c r="CP4">
        <v>0</v>
      </c>
      <c r="CQ4">
        <v>0</v>
      </c>
      <c r="CR4">
        <v>0</v>
      </c>
      <c r="CS4">
        <v>0</v>
      </c>
      <c r="CT4">
        <v>0</v>
      </c>
      <c r="CU4">
        <v>0</v>
      </c>
      <c r="CV4">
        <v>0</v>
      </c>
      <c r="CW4">
        <v>0</v>
      </c>
      <c r="CX4">
        <v>0</v>
      </c>
      <c r="CY4">
        <v>0</v>
      </c>
      <c r="CZ4">
        <v>0</v>
      </c>
      <c r="DA4">
        <v>0</v>
      </c>
      <c r="DB4">
        <v>0</v>
      </c>
      <c r="DC4">
        <v>0</v>
      </c>
      <c r="DD4">
        <v>0</v>
      </c>
      <c r="DE4">
        <v>0</v>
      </c>
      <c r="DF4">
        <v>0</v>
      </c>
      <c r="DG4">
        <v>0</v>
      </c>
      <c r="DH4">
        <v>0</v>
      </c>
      <c r="DI4">
        <v>0</v>
      </c>
      <c r="DJ4">
        <v>0</v>
      </c>
      <c r="DK4">
        <v>0</v>
      </c>
      <c r="DL4">
        <v>0</v>
      </c>
      <c r="DM4">
        <v>0</v>
      </c>
      <c r="DN4">
        <v>0</v>
      </c>
      <c r="DO4">
        <v>0</v>
      </c>
      <c r="DP4">
        <v>0</v>
      </c>
      <c r="DQ4">
        <v>0</v>
      </c>
      <c r="DR4">
        <v>0</v>
      </c>
      <c r="DS4">
        <v>0</v>
      </c>
      <c r="DT4">
        <v>0</v>
      </c>
      <c r="DU4">
        <v>0</v>
      </c>
      <c r="DV4">
        <v>0</v>
      </c>
      <c r="DW4">
        <v>0</v>
      </c>
      <c r="DX4">
        <v>0</v>
      </c>
      <c r="DY4">
        <v>0</v>
      </c>
      <c r="DZ4">
        <v>0</v>
      </c>
      <c r="EA4">
        <v>0</v>
      </c>
      <c r="EB4">
        <v>0</v>
      </c>
      <c r="EC4">
        <v>0</v>
      </c>
      <c r="ED4">
        <v>0</v>
      </c>
      <c r="EE4">
        <v>0</v>
      </c>
      <c r="EF4">
        <v>0</v>
      </c>
      <c r="EG4">
        <v>0</v>
      </c>
      <c r="EH4">
        <v>0</v>
      </c>
      <c r="EI4">
        <v>0</v>
      </c>
      <c r="EJ4">
        <v>0</v>
      </c>
      <c r="EK4">
        <v>0</v>
      </c>
      <c r="EL4">
        <v>0</v>
      </c>
      <c r="EM4">
        <v>0</v>
      </c>
      <c r="EN4">
        <v>0</v>
      </c>
      <c r="EO4">
        <v>0</v>
      </c>
      <c r="EP4">
        <v>0</v>
      </c>
      <c r="EQ4">
        <v>0</v>
      </c>
      <c r="ER4">
        <v>0</v>
      </c>
      <c r="ES4">
        <v>0</v>
      </c>
      <c r="ET4">
        <v>0</v>
      </c>
      <c r="EU4">
        <v>0</v>
      </c>
      <c r="EV4">
        <v>0</v>
      </c>
      <c r="EW4">
        <v>0</v>
      </c>
      <c r="EX4">
        <v>0</v>
      </c>
      <c r="EY4">
        <v>0</v>
      </c>
      <c r="EZ4">
        <v>0</v>
      </c>
      <c r="FA4">
        <v>0</v>
      </c>
      <c r="FB4">
        <v>0</v>
      </c>
      <c r="FC4">
        <v>0</v>
      </c>
      <c r="FD4">
        <v>0</v>
      </c>
      <c r="FE4">
        <v>0</v>
      </c>
      <c r="FF4">
        <v>0</v>
      </c>
      <c r="FG4">
        <v>0</v>
      </c>
      <c r="FH4">
        <v>0</v>
      </c>
      <c r="FI4">
        <v>0</v>
      </c>
      <c r="FJ4">
        <v>0</v>
      </c>
      <c r="FK4">
        <v>0</v>
      </c>
      <c r="FL4">
        <v>0</v>
      </c>
      <c r="FM4">
        <v>0</v>
      </c>
      <c r="FN4">
        <v>0</v>
      </c>
      <c r="FO4">
        <v>0</v>
      </c>
      <c r="FP4">
        <v>0</v>
      </c>
      <c r="FQ4">
        <v>0</v>
      </c>
      <c r="FR4">
        <v>0</v>
      </c>
      <c r="FS4">
        <v>0</v>
      </c>
      <c r="FT4">
        <v>0</v>
      </c>
      <c r="FU4">
        <v>0</v>
      </c>
      <c r="FV4">
        <v>0</v>
      </c>
      <c r="FW4">
        <v>0</v>
      </c>
      <c r="FX4">
        <v>0</v>
      </c>
      <c r="FY4">
        <v>0</v>
      </c>
      <c r="FZ4">
        <v>0</v>
      </c>
      <c r="GA4">
        <v>0</v>
      </c>
      <c r="GB4">
        <v>0</v>
      </c>
      <c r="GC4">
        <v>0</v>
      </c>
      <c r="GD4">
        <v>0</v>
      </c>
      <c r="GE4">
        <v>0</v>
      </c>
      <c r="GF4">
        <v>0</v>
      </c>
      <c r="GG4">
        <v>0</v>
      </c>
      <c r="GH4">
        <v>0</v>
      </c>
      <c r="GI4">
        <v>0</v>
      </c>
      <c r="GJ4">
        <v>0</v>
      </c>
      <c r="GK4">
        <v>0</v>
      </c>
      <c r="GL4">
        <v>0</v>
      </c>
      <c r="GM4">
        <v>0</v>
      </c>
      <c r="GN4">
        <v>0</v>
      </c>
      <c r="GO4">
        <v>0</v>
      </c>
      <c r="GP4">
        <v>0</v>
      </c>
      <c r="GQ4">
        <v>0</v>
      </c>
      <c r="GR4">
        <v>1130130</v>
      </c>
      <c r="GS4">
        <v>10181</v>
      </c>
    </row>
    <row r="5" spans="1:201" x14ac:dyDescent="0.2">
      <c r="A5" s="85" t="str">
        <v>Target Response</v>
      </c>
      <c r="B5" s="66">
        <v>0</v>
      </c>
      <c r="C5" s="66">
        <v>0</v>
      </c>
      <c r="D5" s="66">
        <v>0</v>
      </c>
      <c r="E5" s="66">
        <v>0</v>
      </c>
      <c r="F5" s="66">
        <v>0</v>
      </c>
      <c r="G5" s="66">
        <v>0</v>
      </c>
      <c r="H5" s="66">
        <v>0</v>
      </c>
      <c r="I5" s="66">
        <v>0</v>
      </c>
      <c r="J5" s="66">
        <v>0</v>
      </c>
      <c r="K5" s="66">
        <v>0</v>
      </c>
      <c r="L5" s="66">
        <v>0</v>
      </c>
      <c r="M5" s="66">
        <v>0</v>
      </c>
      <c r="N5" s="66">
        <v>0</v>
      </c>
      <c r="O5" s="66">
        <v>0</v>
      </c>
      <c r="P5" s="66">
        <v>0</v>
      </c>
      <c r="Q5" s="66">
        <v>0</v>
      </c>
      <c r="R5" s="66">
        <v>0</v>
      </c>
      <c r="S5" s="66">
        <v>0</v>
      </c>
      <c r="T5" s="66">
        <v>0</v>
      </c>
      <c r="U5" s="66">
        <v>0</v>
      </c>
      <c r="V5" s="66">
        <v>0</v>
      </c>
      <c r="W5" s="66">
        <v>0</v>
      </c>
      <c r="X5" s="66">
        <v>0</v>
      </c>
      <c r="Y5" s="66">
        <v>0</v>
      </c>
      <c r="Z5" s="66">
        <v>0</v>
      </c>
      <c r="AA5" s="66">
        <v>0</v>
      </c>
      <c r="AB5" s="66">
        <v>0</v>
      </c>
      <c r="AC5" s="66">
        <v>0</v>
      </c>
      <c r="AD5" s="66">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v>0</v>
      </c>
      <c r="BJ5">
        <v>0</v>
      </c>
      <c r="BK5">
        <v>0</v>
      </c>
      <c r="BL5">
        <v>0</v>
      </c>
      <c r="BM5">
        <v>0</v>
      </c>
      <c r="BN5">
        <v>0</v>
      </c>
      <c r="BO5">
        <v>0</v>
      </c>
      <c r="BP5">
        <v>0</v>
      </c>
      <c r="BQ5">
        <v>0</v>
      </c>
      <c r="BR5">
        <v>0</v>
      </c>
      <c r="BS5">
        <v>0</v>
      </c>
      <c r="BT5">
        <v>0</v>
      </c>
      <c r="BU5">
        <v>0</v>
      </c>
      <c r="BV5">
        <v>0</v>
      </c>
      <c r="BW5">
        <v>0</v>
      </c>
      <c r="BX5">
        <v>0</v>
      </c>
      <c r="BY5">
        <v>0</v>
      </c>
      <c r="BZ5">
        <v>0</v>
      </c>
      <c r="CA5">
        <v>0</v>
      </c>
      <c r="CB5">
        <v>0</v>
      </c>
      <c r="CC5">
        <v>0</v>
      </c>
      <c r="CD5">
        <v>0</v>
      </c>
      <c r="CE5">
        <v>0</v>
      </c>
      <c r="CF5">
        <v>0</v>
      </c>
      <c r="CG5">
        <v>0</v>
      </c>
      <c r="CH5">
        <v>0</v>
      </c>
      <c r="CI5">
        <v>0</v>
      </c>
      <c r="CJ5">
        <v>0</v>
      </c>
      <c r="CK5">
        <v>0</v>
      </c>
      <c r="CL5">
        <v>0</v>
      </c>
      <c r="CM5">
        <v>0</v>
      </c>
      <c r="CN5">
        <v>0</v>
      </c>
      <c r="CO5">
        <v>0</v>
      </c>
      <c r="CP5">
        <v>0</v>
      </c>
      <c r="CQ5">
        <v>0</v>
      </c>
      <c r="CR5">
        <v>0</v>
      </c>
      <c r="CS5">
        <v>0</v>
      </c>
      <c r="CT5">
        <v>0</v>
      </c>
      <c r="CU5">
        <v>0</v>
      </c>
      <c r="CV5">
        <v>0</v>
      </c>
      <c r="CW5">
        <v>0</v>
      </c>
      <c r="CX5">
        <v>0</v>
      </c>
      <c r="CY5">
        <v>0</v>
      </c>
      <c r="CZ5">
        <v>0</v>
      </c>
      <c r="DA5">
        <v>0</v>
      </c>
      <c r="DB5">
        <v>0</v>
      </c>
      <c r="DC5">
        <v>0</v>
      </c>
      <c r="DD5">
        <v>0</v>
      </c>
      <c r="DE5">
        <v>0</v>
      </c>
      <c r="DF5">
        <v>0</v>
      </c>
      <c r="DG5">
        <v>0</v>
      </c>
      <c r="DH5">
        <v>0</v>
      </c>
      <c r="DI5">
        <v>0</v>
      </c>
      <c r="DJ5">
        <v>0</v>
      </c>
      <c r="DK5">
        <v>0</v>
      </c>
      <c r="DL5">
        <v>0</v>
      </c>
      <c r="DM5">
        <v>0</v>
      </c>
      <c r="DN5">
        <v>0</v>
      </c>
      <c r="DO5">
        <v>0</v>
      </c>
      <c r="DP5">
        <v>0</v>
      </c>
      <c r="DQ5">
        <v>0</v>
      </c>
      <c r="DR5">
        <v>0</v>
      </c>
      <c r="DS5">
        <v>0</v>
      </c>
      <c r="DT5">
        <v>0</v>
      </c>
      <c r="DU5">
        <v>0</v>
      </c>
      <c r="DV5">
        <v>0</v>
      </c>
      <c r="DW5">
        <v>0</v>
      </c>
      <c r="DX5">
        <v>0</v>
      </c>
      <c r="DY5">
        <v>0</v>
      </c>
      <c r="DZ5">
        <v>0</v>
      </c>
      <c r="EA5">
        <v>0</v>
      </c>
      <c r="EB5">
        <v>0</v>
      </c>
      <c r="EC5">
        <v>0</v>
      </c>
      <c r="ED5">
        <v>0</v>
      </c>
      <c r="EE5">
        <v>0</v>
      </c>
      <c r="EF5">
        <v>0</v>
      </c>
      <c r="EG5">
        <v>0</v>
      </c>
      <c r="EH5">
        <v>0</v>
      </c>
      <c r="EI5">
        <v>0</v>
      </c>
      <c r="EJ5">
        <v>0</v>
      </c>
      <c r="EK5">
        <v>0</v>
      </c>
      <c r="EL5">
        <v>0</v>
      </c>
      <c r="EM5">
        <v>0</v>
      </c>
      <c r="EN5">
        <v>0</v>
      </c>
      <c r="EO5">
        <v>0</v>
      </c>
      <c r="EP5">
        <v>0</v>
      </c>
      <c r="EQ5">
        <v>0</v>
      </c>
      <c r="ER5">
        <v>0</v>
      </c>
      <c r="ES5">
        <v>0</v>
      </c>
      <c r="ET5">
        <v>0</v>
      </c>
      <c r="EU5">
        <v>0</v>
      </c>
      <c r="EV5">
        <v>0</v>
      </c>
      <c r="EW5">
        <v>0</v>
      </c>
      <c r="EX5">
        <v>0</v>
      </c>
      <c r="EY5">
        <v>0</v>
      </c>
      <c r="EZ5">
        <v>0</v>
      </c>
      <c r="FA5">
        <v>0</v>
      </c>
      <c r="FB5">
        <v>0</v>
      </c>
      <c r="FC5">
        <v>0</v>
      </c>
      <c r="FD5">
        <v>0</v>
      </c>
      <c r="FE5">
        <v>0</v>
      </c>
      <c r="FF5">
        <v>0</v>
      </c>
      <c r="FG5">
        <v>0</v>
      </c>
      <c r="FH5">
        <v>0</v>
      </c>
      <c r="FI5">
        <v>0</v>
      </c>
      <c r="FJ5">
        <v>0</v>
      </c>
      <c r="FK5">
        <v>0</v>
      </c>
      <c r="FL5">
        <v>0</v>
      </c>
      <c r="FM5">
        <v>0</v>
      </c>
      <c r="FN5">
        <v>0</v>
      </c>
      <c r="FO5">
        <v>0</v>
      </c>
      <c r="FP5">
        <v>0</v>
      </c>
      <c r="FQ5">
        <v>0</v>
      </c>
      <c r="FR5">
        <v>0</v>
      </c>
      <c r="FS5">
        <v>0</v>
      </c>
      <c r="FT5">
        <v>0</v>
      </c>
      <c r="FU5">
        <v>0</v>
      </c>
      <c r="FV5">
        <v>0</v>
      </c>
      <c r="FW5">
        <v>0</v>
      </c>
      <c r="FX5">
        <v>0</v>
      </c>
      <c r="FY5">
        <v>0</v>
      </c>
      <c r="FZ5">
        <v>0</v>
      </c>
      <c r="GA5">
        <v>0</v>
      </c>
      <c r="GB5">
        <v>0</v>
      </c>
      <c r="GC5">
        <v>0</v>
      </c>
      <c r="GD5">
        <v>0</v>
      </c>
      <c r="GE5">
        <v>0</v>
      </c>
      <c r="GF5">
        <v>0</v>
      </c>
      <c r="GG5">
        <v>0</v>
      </c>
      <c r="GH5">
        <v>0</v>
      </c>
      <c r="GI5">
        <v>0</v>
      </c>
      <c r="GJ5">
        <v>0</v>
      </c>
      <c r="GK5">
        <v>0</v>
      </c>
      <c r="GL5">
        <v>0</v>
      </c>
      <c r="GM5">
        <v>0</v>
      </c>
      <c r="GN5">
        <v>0</v>
      </c>
      <c r="GO5">
        <v>0</v>
      </c>
      <c r="GP5">
        <v>0</v>
      </c>
      <c r="GQ5">
        <v>0</v>
      </c>
      <c r="GR5">
        <v>1268481</v>
      </c>
      <c r="GS5">
        <v>19153</v>
      </c>
    </row>
    <row r="6" spans="1:201" x14ac:dyDescent="0.2">
      <c r="A6" s="85" t="str">
        <v>Target Response</v>
      </c>
      <c r="B6" s="66">
        <v>0</v>
      </c>
      <c r="C6" s="66">
        <v>0</v>
      </c>
      <c r="D6" s="66">
        <v>0</v>
      </c>
      <c r="E6" s="66">
        <v>0</v>
      </c>
      <c r="F6" s="66">
        <v>0</v>
      </c>
      <c r="G6" s="66">
        <v>0</v>
      </c>
      <c r="H6" s="66">
        <v>0</v>
      </c>
      <c r="I6" s="66">
        <v>0</v>
      </c>
      <c r="J6" s="66">
        <v>0</v>
      </c>
      <c r="K6" s="66">
        <v>0</v>
      </c>
      <c r="L6" s="66">
        <v>0</v>
      </c>
      <c r="M6" s="66">
        <v>0</v>
      </c>
      <c r="N6" s="66">
        <v>0</v>
      </c>
      <c r="O6" s="66">
        <v>0</v>
      </c>
      <c r="P6" s="66">
        <v>0</v>
      </c>
      <c r="Q6" s="66">
        <v>0</v>
      </c>
      <c r="R6" s="66">
        <v>0</v>
      </c>
      <c r="S6" s="66">
        <v>0</v>
      </c>
      <c r="T6" s="66">
        <v>0</v>
      </c>
      <c r="U6" s="66">
        <v>0</v>
      </c>
      <c r="V6" s="66">
        <v>0</v>
      </c>
      <c r="W6" s="66">
        <v>0</v>
      </c>
      <c r="X6" s="66">
        <v>0</v>
      </c>
      <c r="Y6" s="66">
        <v>0</v>
      </c>
      <c r="Z6" s="66">
        <v>0</v>
      </c>
      <c r="AA6" s="66">
        <v>0</v>
      </c>
      <c r="AB6" s="66">
        <v>0</v>
      </c>
      <c r="AC6" s="66">
        <v>0</v>
      </c>
      <c r="AD6" s="6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v>0</v>
      </c>
      <c r="BE6">
        <v>0</v>
      </c>
      <c r="BF6">
        <v>0</v>
      </c>
      <c r="BG6">
        <v>0</v>
      </c>
      <c r="BH6">
        <v>0</v>
      </c>
      <c r="BI6">
        <v>0</v>
      </c>
      <c r="BJ6">
        <v>0</v>
      </c>
      <c r="BK6">
        <v>0</v>
      </c>
      <c r="BL6">
        <v>0</v>
      </c>
      <c r="BM6">
        <v>0</v>
      </c>
      <c r="BN6">
        <v>0</v>
      </c>
      <c r="BO6">
        <v>0</v>
      </c>
      <c r="BP6">
        <v>0</v>
      </c>
      <c r="BQ6">
        <v>0</v>
      </c>
      <c r="BR6">
        <v>0</v>
      </c>
      <c r="BS6">
        <v>0</v>
      </c>
      <c r="BT6">
        <v>0</v>
      </c>
      <c r="BU6">
        <v>0</v>
      </c>
      <c r="BV6">
        <v>0</v>
      </c>
      <c r="BW6">
        <v>0</v>
      </c>
      <c r="BX6">
        <v>0</v>
      </c>
      <c r="BY6">
        <v>0</v>
      </c>
      <c r="BZ6">
        <v>0</v>
      </c>
      <c r="CA6">
        <v>0</v>
      </c>
      <c r="CB6">
        <v>0</v>
      </c>
      <c r="CC6">
        <v>0</v>
      </c>
      <c r="CD6">
        <v>0</v>
      </c>
      <c r="CE6">
        <v>0</v>
      </c>
      <c r="CF6">
        <v>0</v>
      </c>
      <c r="CG6">
        <v>0</v>
      </c>
      <c r="CH6">
        <v>0</v>
      </c>
      <c r="CI6">
        <v>0</v>
      </c>
      <c r="CJ6">
        <v>0</v>
      </c>
      <c r="CK6">
        <v>0</v>
      </c>
      <c r="CL6">
        <v>0</v>
      </c>
      <c r="CM6">
        <v>0</v>
      </c>
      <c r="CN6">
        <v>0</v>
      </c>
      <c r="CO6">
        <v>0</v>
      </c>
      <c r="CP6">
        <v>0</v>
      </c>
      <c r="CQ6">
        <v>0</v>
      </c>
      <c r="CR6">
        <v>0</v>
      </c>
      <c r="CS6">
        <v>0</v>
      </c>
      <c r="CT6">
        <v>0</v>
      </c>
      <c r="CU6">
        <v>0</v>
      </c>
      <c r="CV6">
        <v>0</v>
      </c>
      <c r="CW6">
        <v>0</v>
      </c>
      <c r="CX6">
        <v>0</v>
      </c>
      <c r="CY6">
        <v>0</v>
      </c>
      <c r="CZ6">
        <v>0</v>
      </c>
      <c r="DA6">
        <v>0</v>
      </c>
      <c r="DB6">
        <v>0</v>
      </c>
      <c r="DC6">
        <v>0</v>
      </c>
      <c r="DD6">
        <v>0</v>
      </c>
      <c r="DE6">
        <v>0</v>
      </c>
      <c r="DF6">
        <v>0</v>
      </c>
      <c r="DG6">
        <v>0</v>
      </c>
      <c r="DH6">
        <v>0</v>
      </c>
      <c r="DI6">
        <v>0</v>
      </c>
      <c r="DJ6">
        <v>0</v>
      </c>
      <c r="DK6">
        <v>0</v>
      </c>
      <c r="DL6">
        <v>0</v>
      </c>
      <c r="DM6">
        <v>0</v>
      </c>
      <c r="DN6">
        <v>0</v>
      </c>
      <c r="DO6">
        <v>0</v>
      </c>
      <c r="DP6">
        <v>0</v>
      </c>
      <c r="DQ6">
        <v>0</v>
      </c>
      <c r="DR6">
        <v>0</v>
      </c>
      <c r="DS6">
        <v>0</v>
      </c>
      <c r="DT6">
        <v>0</v>
      </c>
      <c r="DU6">
        <v>0</v>
      </c>
      <c r="DV6">
        <v>0</v>
      </c>
      <c r="DW6">
        <v>0</v>
      </c>
      <c r="DX6">
        <v>0</v>
      </c>
      <c r="DY6">
        <v>0</v>
      </c>
      <c r="DZ6">
        <v>0</v>
      </c>
      <c r="EA6">
        <v>0</v>
      </c>
      <c r="EB6">
        <v>0</v>
      </c>
      <c r="EC6">
        <v>0</v>
      </c>
      <c r="ED6">
        <v>0</v>
      </c>
      <c r="EE6">
        <v>0</v>
      </c>
      <c r="EF6">
        <v>0</v>
      </c>
      <c r="EG6">
        <v>0</v>
      </c>
      <c r="EH6">
        <v>0</v>
      </c>
      <c r="EI6">
        <v>0</v>
      </c>
      <c r="EJ6">
        <v>0</v>
      </c>
      <c r="EK6">
        <v>0</v>
      </c>
      <c r="EL6">
        <v>0</v>
      </c>
      <c r="EM6">
        <v>0</v>
      </c>
      <c r="EN6">
        <v>0</v>
      </c>
      <c r="EO6">
        <v>0</v>
      </c>
      <c r="EP6">
        <v>0</v>
      </c>
      <c r="EQ6">
        <v>0</v>
      </c>
      <c r="ER6">
        <v>0</v>
      </c>
      <c r="ES6">
        <v>0</v>
      </c>
      <c r="ET6">
        <v>0</v>
      </c>
      <c r="EU6">
        <v>0</v>
      </c>
      <c r="EV6">
        <v>0</v>
      </c>
      <c r="EW6">
        <v>0</v>
      </c>
      <c r="EX6">
        <v>0</v>
      </c>
      <c r="EY6">
        <v>0</v>
      </c>
      <c r="EZ6">
        <v>0</v>
      </c>
      <c r="FA6">
        <v>0</v>
      </c>
      <c r="FB6">
        <v>0</v>
      </c>
      <c r="FC6">
        <v>0</v>
      </c>
      <c r="FD6">
        <v>0</v>
      </c>
      <c r="FE6">
        <v>0</v>
      </c>
      <c r="FF6">
        <v>0</v>
      </c>
      <c r="FG6">
        <v>0</v>
      </c>
      <c r="FH6">
        <v>0</v>
      </c>
      <c r="FI6">
        <v>0</v>
      </c>
      <c r="FJ6">
        <v>0</v>
      </c>
      <c r="FK6">
        <v>0</v>
      </c>
      <c r="FL6">
        <v>0</v>
      </c>
      <c r="FM6">
        <v>0</v>
      </c>
      <c r="FN6">
        <v>0</v>
      </c>
      <c r="FO6">
        <v>0</v>
      </c>
      <c r="FP6">
        <v>0</v>
      </c>
      <c r="FQ6">
        <v>0</v>
      </c>
      <c r="FR6">
        <v>0</v>
      </c>
      <c r="FS6">
        <v>0</v>
      </c>
      <c r="FT6">
        <v>0</v>
      </c>
      <c r="FU6">
        <v>0</v>
      </c>
      <c r="FV6">
        <v>0</v>
      </c>
      <c r="FW6">
        <v>0</v>
      </c>
      <c r="FX6">
        <v>0</v>
      </c>
      <c r="FY6">
        <v>0</v>
      </c>
      <c r="FZ6">
        <v>0</v>
      </c>
      <c r="GA6">
        <v>0</v>
      </c>
      <c r="GB6">
        <v>0</v>
      </c>
      <c r="GC6">
        <v>0</v>
      </c>
      <c r="GD6">
        <v>0</v>
      </c>
      <c r="GE6">
        <v>0</v>
      </c>
      <c r="GF6">
        <v>0</v>
      </c>
      <c r="GG6">
        <v>0</v>
      </c>
      <c r="GH6">
        <v>0</v>
      </c>
      <c r="GI6">
        <v>0</v>
      </c>
      <c r="GJ6">
        <v>0</v>
      </c>
      <c r="GK6">
        <v>0</v>
      </c>
      <c r="GL6">
        <v>0</v>
      </c>
      <c r="GM6">
        <v>0</v>
      </c>
      <c r="GN6">
        <v>0</v>
      </c>
      <c r="GO6">
        <v>0</v>
      </c>
      <c r="GP6">
        <v>0</v>
      </c>
      <c r="GQ6">
        <v>0</v>
      </c>
      <c r="GR6">
        <v>1222345</v>
      </c>
      <c r="GS6">
        <v>175874</v>
      </c>
    </row>
    <row r="7" spans="1:201" x14ac:dyDescent="0.2">
      <c r="A7" s="85" t="str">
        <v>Target Response</v>
      </c>
      <c r="B7" s="66">
        <v>0</v>
      </c>
      <c r="C7" s="66">
        <v>0</v>
      </c>
      <c r="D7" s="66">
        <v>0</v>
      </c>
      <c r="E7" s="66">
        <v>0</v>
      </c>
      <c r="F7" s="66">
        <v>0</v>
      </c>
      <c r="G7" s="66">
        <v>0</v>
      </c>
      <c r="H7" s="66">
        <v>0</v>
      </c>
      <c r="I7" s="66">
        <v>0</v>
      </c>
      <c r="J7" s="66">
        <v>0</v>
      </c>
      <c r="K7" s="66">
        <v>0</v>
      </c>
      <c r="L7" s="66">
        <v>0</v>
      </c>
      <c r="M7" s="66">
        <v>0</v>
      </c>
      <c r="N7" s="66">
        <v>0</v>
      </c>
      <c r="O7" s="66">
        <v>0</v>
      </c>
      <c r="P7" s="66">
        <v>0</v>
      </c>
      <c r="Q7" s="66">
        <v>0</v>
      </c>
      <c r="R7" s="66">
        <v>0</v>
      </c>
      <c r="S7" s="66">
        <v>0</v>
      </c>
      <c r="T7" s="66">
        <v>0</v>
      </c>
      <c r="U7" s="66">
        <v>0</v>
      </c>
      <c r="V7" s="66">
        <v>0</v>
      </c>
      <c r="W7" s="66">
        <v>0</v>
      </c>
      <c r="X7" s="66">
        <v>0</v>
      </c>
      <c r="Y7" s="66">
        <v>0</v>
      </c>
      <c r="Z7" s="66">
        <v>0</v>
      </c>
      <c r="AA7" s="66">
        <v>0</v>
      </c>
      <c r="AB7" s="66">
        <v>0</v>
      </c>
      <c r="AC7" s="66">
        <v>0</v>
      </c>
      <c r="AD7" s="66">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L7">
        <v>0</v>
      </c>
      <c r="BM7">
        <v>0</v>
      </c>
      <c r="BN7">
        <v>0</v>
      </c>
      <c r="BO7">
        <v>0</v>
      </c>
      <c r="BP7">
        <v>0</v>
      </c>
      <c r="BQ7">
        <v>0</v>
      </c>
      <c r="BR7">
        <v>0</v>
      </c>
      <c r="BS7">
        <v>0</v>
      </c>
      <c r="BT7">
        <v>0</v>
      </c>
      <c r="BU7">
        <v>0</v>
      </c>
      <c r="BV7">
        <v>0</v>
      </c>
      <c r="BW7">
        <v>0</v>
      </c>
      <c r="BX7">
        <v>0</v>
      </c>
      <c r="BY7">
        <v>0</v>
      </c>
      <c r="BZ7">
        <v>0</v>
      </c>
      <c r="CA7">
        <v>0</v>
      </c>
      <c r="CB7">
        <v>0</v>
      </c>
      <c r="CC7">
        <v>0</v>
      </c>
      <c r="CD7">
        <v>0</v>
      </c>
      <c r="CE7">
        <v>0</v>
      </c>
      <c r="CF7">
        <v>0</v>
      </c>
      <c r="CG7">
        <v>0</v>
      </c>
      <c r="CH7">
        <v>0</v>
      </c>
      <c r="CI7">
        <v>0</v>
      </c>
      <c r="CJ7">
        <v>0</v>
      </c>
      <c r="CK7">
        <v>0</v>
      </c>
      <c r="CL7">
        <v>0</v>
      </c>
      <c r="CM7">
        <v>0</v>
      </c>
      <c r="CN7">
        <v>0</v>
      </c>
      <c r="CO7">
        <v>0</v>
      </c>
      <c r="CP7">
        <v>0</v>
      </c>
      <c r="CQ7">
        <v>0</v>
      </c>
      <c r="CR7">
        <v>0</v>
      </c>
      <c r="CS7">
        <v>0</v>
      </c>
      <c r="CT7">
        <v>0</v>
      </c>
      <c r="CU7">
        <v>0</v>
      </c>
      <c r="CV7">
        <v>0</v>
      </c>
      <c r="CW7">
        <v>0</v>
      </c>
      <c r="CX7">
        <v>0</v>
      </c>
      <c r="CY7">
        <v>0</v>
      </c>
      <c r="CZ7">
        <v>0</v>
      </c>
      <c r="DA7">
        <v>0</v>
      </c>
      <c r="DB7">
        <v>0</v>
      </c>
      <c r="DC7">
        <v>0</v>
      </c>
      <c r="DD7">
        <v>0</v>
      </c>
      <c r="DE7">
        <v>0</v>
      </c>
      <c r="DF7">
        <v>0</v>
      </c>
      <c r="DG7">
        <v>0</v>
      </c>
      <c r="DH7">
        <v>0</v>
      </c>
      <c r="DI7">
        <v>0</v>
      </c>
      <c r="DJ7">
        <v>0</v>
      </c>
      <c r="DK7">
        <v>0</v>
      </c>
      <c r="DL7">
        <v>0</v>
      </c>
      <c r="DM7">
        <v>0</v>
      </c>
      <c r="DN7">
        <v>0</v>
      </c>
      <c r="DO7">
        <v>0</v>
      </c>
      <c r="DP7">
        <v>0</v>
      </c>
      <c r="DQ7">
        <v>0</v>
      </c>
      <c r="DR7">
        <v>0</v>
      </c>
      <c r="DS7">
        <v>0</v>
      </c>
      <c r="DT7">
        <v>0</v>
      </c>
      <c r="DU7">
        <v>0</v>
      </c>
      <c r="DV7">
        <v>0</v>
      </c>
      <c r="DW7">
        <v>0</v>
      </c>
      <c r="DX7">
        <v>0</v>
      </c>
      <c r="DY7">
        <v>0</v>
      </c>
      <c r="DZ7">
        <v>0</v>
      </c>
      <c r="EA7">
        <v>0</v>
      </c>
      <c r="EB7">
        <v>0</v>
      </c>
      <c r="EC7">
        <v>0</v>
      </c>
      <c r="ED7">
        <v>0</v>
      </c>
      <c r="EE7">
        <v>0</v>
      </c>
      <c r="EF7">
        <v>0</v>
      </c>
      <c r="EG7">
        <v>0</v>
      </c>
      <c r="EH7">
        <v>0</v>
      </c>
      <c r="EI7">
        <v>0</v>
      </c>
      <c r="EJ7">
        <v>0</v>
      </c>
      <c r="EK7">
        <v>0</v>
      </c>
      <c r="EL7">
        <v>0</v>
      </c>
      <c r="EM7">
        <v>0</v>
      </c>
      <c r="EN7">
        <v>0</v>
      </c>
      <c r="EO7">
        <v>0</v>
      </c>
      <c r="EP7">
        <v>0</v>
      </c>
      <c r="EQ7">
        <v>0</v>
      </c>
      <c r="ER7">
        <v>0</v>
      </c>
      <c r="ES7">
        <v>0</v>
      </c>
      <c r="ET7">
        <v>0</v>
      </c>
      <c r="EU7">
        <v>0</v>
      </c>
      <c r="EV7">
        <v>0</v>
      </c>
      <c r="EW7">
        <v>0</v>
      </c>
      <c r="EX7">
        <v>0</v>
      </c>
      <c r="EY7">
        <v>0</v>
      </c>
      <c r="EZ7">
        <v>0</v>
      </c>
      <c r="FA7">
        <v>0</v>
      </c>
      <c r="FB7">
        <v>0</v>
      </c>
      <c r="FC7">
        <v>0</v>
      </c>
      <c r="FD7">
        <v>0</v>
      </c>
      <c r="FE7">
        <v>0</v>
      </c>
      <c r="FF7">
        <v>0</v>
      </c>
      <c r="FG7">
        <v>0</v>
      </c>
      <c r="FH7">
        <v>0</v>
      </c>
      <c r="FI7">
        <v>0</v>
      </c>
      <c r="FJ7">
        <v>0</v>
      </c>
      <c r="FK7">
        <v>0</v>
      </c>
      <c r="FL7">
        <v>0</v>
      </c>
      <c r="FM7">
        <v>0</v>
      </c>
      <c r="FN7">
        <v>0</v>
      </c>
      <c r="FO7">
        <v>0</v>
      </c>
      <c r="FP7">
        <v>0</v>
      </c>
      <c r="FQ7">
        <v>0</v>
      </c>
      <c r="FR7">
        <v>0</v>
      </c>
      <c r="FS7">
        <v>0</v>
      </c>
      <c r="FT7">
        <v>0</v>
      </c>
      <c r="FU7">
        <v>0</v>
      </c>
      <c r="FV7">
        <v>0</v>
      </c>
      <c r="FW7">
        <v>0</v>
      </c>
      <c r="FX7">
        <v>0</v>
      </c>
      <c r="FY7">
        <v>0</v>
      </c>
      <c r="FZ7">
        <v>0</v>
      </c>
      <c r="GA7">
        <v>0</v>
      </c>
      <c r="GB7">
        <v>0</v>
      </c>
      <c r="GC7">
        <v>0</v>
      </c>
      <c r="GD7">
        <v>0</v>
      </c>
      <c r="GE7">
        <v>0</v>
      </c>
      <c r="GF7">
        <v>0</v>
      </c>
      <c r="GG7">
        <v>0</v>
      </c>
      <c r="GH7">
        <v>0</v>
      </c>
      <c r="GI7">
        <v>0</v>
      </c>
      <c r="GJ7">
        <v>0</v>
      </c>
      <c r="GK7">
        <v>0</v>
      </c>
      <c r="GL7">
        <v>0</v>
      </c>
      <c r="GM7">
        <v>0</v>
      </c>
      <c r="GN7">
        <v>0</v>
      </c>
      <c r="GO7">
        <v>0</v>
      </c>
      <c r="GP7">
        <v>0</v>
      </c>
      <c r="GQ7">
        <v>0</v>
      </c>
      <c r="GR7">
        <v>1171839</v>
      </c>
      <c r="GS7">
        <v>453485</v>
      </c>
    </row>
    <row r="8" spans="1:201" x14ac:dyDescent="0.2">
      <c r="A8" s="85" t="str">
        <v>Target Response</v>
      </c>
      <c r="B8" s="66">
        <v>0</v>
      </c>
      <c r="C8" s="66">
        <v>0</v>
      </c>
      <c r="D8" s="66">
        <v>0</v>
      </c>
      <c r="E8" s="66">
        <v>0</v>
      </c>
      <c r="F8" s="66">
        <v>0</v>
      </c>
      <c r="G8" s="66">
        <v>0</v>
      </c>
      <c r="H8" s="66">
        <v>0</v>
      </c>
      <c r="I8" s="66">
        <v>0</v>
      </c>
      <c r="J8" s="66">
        <v>0</v>
      </c>
      <c r="K8" s="66">
        <v>0</v>
      </c>
      <c r="L8" s="66">
        <v>0</v>
      </c>
      <c r="M8" s="66">
        <v>0</v>
      </c>
      <c r="N8" s="66">
        <v>0</v>
      </c>
      <c r="O8" s="66">
        <v>0</v>
      </c>
      <c r="P8" s="66">
        <v>0</v>
      </c>
      <c r="Q8" s="66">
        <v>0</v>
      </c>
      <c r="R8" s="66">
        <v>0</v>
      </c>
      <c r="S8" s="66">
        <v>0</v>
      </c>
      <c r="T8" s="66">
        <v>0</v>
      </c>
      <c r="U8" s="66">
        <v>0</v>
      </c>
      <c r="V8" s="66">
        <v>0</v>
      </c>
      <c r="W8" s="66">
        <v>0</v>
      </c>
      <c r="X8" s="66">
        <v>0</v>
      </c>
      <c r="Y8" s="66">
        <v>0</v>
      </c>
      <c r="Z8" s="66">
        <v>0</v>
      </c>
      <c r="AA8" s="66">
        <v>0</v>
      </c>
      <c r="AB8" s="66">
        <v>0</v>
      </c>
      <c r="AC8" s="66">
        <v>0</v>
      </c>
      <c r="AD8" s="66">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BX8">
        <v>0</v>
      </c>
      <c r="BY8">
        <v>0</v>
      </c>
      <c r="BZ8">
        <v>0</v>
      </c>
      <c r="CA8">
        <v>0</v>
      </c>
      <c r="CB8">
        <v>0</v>
      </c>
      <c r="CC8">
        <v>0</v>
      </c>
      <c r="CD8">
        <v>0</v>
      </c>
      <c r="CE8">
        <v>0</v>
      </c>
      <c r="CF8">
        <v>0</v>
      </c>
      <c r="CG8">
        <v>0</v>
      </c>
      <c r="CH8">
        <v>0</v>
      </c>
      <c r="CI8">
        <v>0</v>
      </c>
      <c r="CJ8">
        <v>0</v>
      </c>
      <c r="CK8">
        <v>0</v>
      </c>
      <c r="CL8">
        <v>0</v>
      </c>
      <c r="CM8">
        <v>0</v>
      </c>
      <c r="CN8">
        <v>0</v>
      </c>
      <c r="CO8">
        <v>0</v>
      </c>
      <c r="CP8">
        <v>0</v>
      </c>
      <c r="CQ8">
        <v>0</v>
      </c>
      <c r="CR8">
        <v>0</v>
      </c>
      <c r="CS8">
        <v>0</v>
      </c>
      <c r="CT8">
        <v>0</v>
      </c>
      <c r="CU8">
        <v>0</v>
      </c>
      <c r="CV8">
        <v>0</v>
      </c>
      <c r="CW8">
        <v>0</v>
      </c>
      <c r="CX8">
        <v>0</v>
      </c>
      <c r="CY8">
        <v>0</v>
      </c>
      <c r="CZ8">
        <v>0</v>
      </c>
      <c r="DA8">
        <v>0</v>
      </c>
      <c r="DB8">
        <v>0</v>
      </c>
      <c r="DC8">
        <v>0</v>
      </c>
      <c r="DD8">
        <v>0</v>
      </c>
      <c r="DE8">
        <v>0</v>
      </c>
      <c r="DF8">
        <v>0</v>
      </c>
      <c r="DG8">
        <v>0</v>
      </c>
      <c r="DH8">
        <v>0</v>
      </c>
      <c r="DI8">
        <v>0</v>
      </c>
      <c r="DJ8">
        <v>0</v>
      </c>
      <c r="DK8">
        <v>0</v>
      </c>
      <c r="DL8">
        <v>0</v>
      </c>
      <c r="DM8">
        <v>0</v>
      </c>
      <c r="DN8">
        <v>0</v>
      </c>
      <c r="DO8">
        <v>0</v>
      </c>
      <c r="DP8">
        <v>0</v>
      </c>
      <c r="DQ8">
        <v>0</v>
      </c>
      <c r="DR8">
        <v>0</v>
      </c>
      <c r="DS8">
        <v>0</v>
      </c>
      <c r="DT8">
        <v>0</v>
      </c>
      <c r="DU8">
        <v>0</v>
      </c>
      <c r="DV8">
        <v>0</v>
      </c>
      <c r="DW8">
        <v>0</v>
      </c>
      <c r="DX8">
        <v>0</v>
      </c>
      <c r="DY8">
        <v>0</v>
      </c>
      <c r="DZ8">
        <v>0</v>
      </c>
      <c r="EA8">
        <v>0</v>
      </c>
      <c r="EB8">
        <v>0</v>
      </c>
      <c r="EC8">
        <v>0</v>
      </c>
      <c r="ED8">
        <v>0</v>
      </c>
      <c r="EE8">
        <v>0</v>
      </c>
      <c r="EF8">
        <v>0</v>
      </c>
      <c r="EG8">
        <v>0</v>
      </c>
      <c r="EH8">
        <v>0</v>
      </c>
      <c r="EI8">
        <v>0</v>
      </c>
      <c r="EJ8">
        <v>0</v>
      </c>
      <c r="EK8">
        <v>0</v>
      </c>
      <c r="EL8">
        <v>0</v>
      </c>
      <c r="EM8">
        <v>0</v>
      </c>
      <c r="EN8">
        <v>0</v>
      </c>
      <c r="EO8">
        <v>0</v>
      </c>
      <c r="EP8">
        <v>0</v>
      </c>
      <c r="EQ8">
        <v>0</v>
      </c>
      <c r="ER8">
        <v>0</v>
      </c>
      <c r="ES8">
        <v>0</v>
      </c>
      <c r="ET8">
        <v>0</v>
      </c>
      <c r="EU8">
        <v>0</v>
      </c>
      <c r="EV8">
        <v>0</v>
      </c>
      <c r="EW8">
        <v>0</v>
      </c>
      <c r="EX8">
        <v>0</v>
      </c>
      <c r="EY8">
        <v>0</v>
      </c>
      <c r="EZ8">
        <v>0</v>
      </c>
      <c r="FA8">
        <v>0</v>
      </c>
      <c r="FB8">
        <v>0</v>
      </c>
      <c r="FC8">
        <v>0</v>
      </c>
      <c r="FD8">
        <v>0</v>
      </c>
      <c r="FE8">
        <v>0</v>
      </c>
      <c r="FF8">
        <v>0</v>
      </c>
      <c r="FG8">
        <v>0</v>
      </c>
      <c r="FH8">
        <v>0</v>
      </c>
      <c r="FI8">
        <v>0</v>
      </c>
      <c r="FJ8">
        <v>0</v>
      </c>
      <c r="FK8">
        <v>0</v>
      </c>
      <c r="FL8">
        <v>0</v>
      </c>
      <c r="FM8">
        <v>0</v>
      </c>
      <c r="FN8">
        <v>0</v>
      </c>
      <c r="FO8">
        <v>0</v>
      </c>
      <c r="FP8">
        <v>0</v>
      </c>
      <c r="FQ8">
        <v>0</v>
      </c>
      <c r="FR8">
        <v>0</v>
      </c>
      <c r="FS8">
        <v>0</v>
      </c>
      <c r="FT8">
        <v>0</v>
      </c>
      <c r="FU8">
        <v>0</v>
      </c>
      <c r="FV8">
        <v>0</v>
      </c>
      <c r="FW8">
        <v>0</v>
      </c>
      <c r="FX8">
        <v>0</v>
      </c>
      <c r="FY8">
        <v>0</v>
      </c>
      <c r="FZ8">
        <v>0</v>
      </c>
      <c r="GA8">
        <v>0</v>
      </c>
      <c r="GB8">
        <v>0</v>
      </c>
      <c r="GC8">
        <v>0</v>
      </c>
      <c r="GD8">
        <v>0</v>
      </c>
      <c r="GE8">
        <v>0</v>
      </c>
      <c r="GF8">
        <v>0</v>
      </c>
      <c r="GG8">
        <v>0</v>
      </c>
      <c r="GH8">
        <v>0</v>
      </c>
      <c r="GI8">
        <v>0</v>
      </c>
      <c r="GJ8">
        <v>0</v>
      </c>
      <c r="GK8">
        <v>0</v>
      </c>
      <c r="GL8">
        <v>0</v>
      </c>
      <c r="GM8">
        <v>0</v>
      </c>
      <c r="GN8">
        <v>0</v>
      </c>
      <c r="GO8">
        <v>0</v>
      </c>
      <c r="GP8">
        <v>0</v>
      </c>
      <c r="GQ8">
        <v>0</v>
      </c>
      <c r="GR8">
        <v>1214342</v>
      </c>
      <c r="GS8">
        <v>990424</v>
      </c>
    </row>
    <row r="9" spans="1:201" x14ac:dyDescent="0.2">
      <c r="A9" s="85" t="str">
        <v>Target Response</v>
      </c>
      <c r="B9" s="66">
        <v>0</v>
      </c>
      <c r="C9" s="66">
        <v>0</v>
      </c>
      <c r="D9" s="66">
        <v>0</v>
      </c>
      <c r="E9" s="66">
        <v>0</v>
      </c>
      <c r="F9" s="66">
        <v>0</v>
      </c>
      <c r="G9" s="66">
        <v>0</v>
      </c>
      <c r="H9" s="66">
        <v>0</v>
      </c>
      <c r="I9" s="66">
        <v>0</v>
      </c>
      <c r="J9" s="66">
        <v>0</v>
      </c>
      <c r="K9" s="66">
        <v>0</v>
      </c>
      <c r="L9" s="66">
        <v>0</v>
      </c>
      <c r="M9" s="66">
        <v>0</v>
      </c>
      <c r="N9" s="66">
        <v>0</v>
      </c>
      <c r="O9" s="66">
        <v>0</v>
      </c>
      <c r="P9" s="66">
        <v>0</v>
      </c>
      <c r="Q9" s="66">
        <v>0</v>
      </c>
      <c r="R9" s="66">
        <v>0</v>
      </c>
      <c r="S9" s="66">
        <v>0</v>
      </c>
      <c r="T9" s="66">
        <v>0</v>
      </c>
      <c r="U9" s="66">
        <v>0</v>
      </c>
      <c r="V9" s="66">
        <v>0</v>
      </c>
      <c r="W9" s="66">
        <v>0</v>
      </c>
      <c r="X9" s="66">
        <v>0</v>
      </c>
      <c r="Y9" s="66">
        <v>0</v>
      </c>
      <c r="Z9" s="66">
        <v>0</v>
      </c>
      <c r="AA9" s="66">
        <v>0</v>
      </c>
      <c r="AB9" s="66">
        <v>0</v>
      </c>
      <c r="AC9" s="66">
        <v>0</v>
      </c>
      <c r="AD9" s="66">
        <v>0</v>
      </c>
      <c r="AE9">
        <v>0</v>
      </c>
      <c r="AF9">
        <v>0</v>
      </c>
      <c r="AG9">
        <v>0</v>
      </c>
      <c r="AH9">
        <v>0</v>
      </c>
      <c r="AI9">
        <v>0</v>
      </c>
      <c r="AJ9">
        <v>0</v>
      </c>
      <c r="AK9">
        <v>0</v>
      </c>
      <c r="AL9">
        <v>0</v>
      </c>
      <c r="AM9">
        <v>0</v>
      </c>
      <c r="AN9">
        <v>0</v>
      </c>
      <c r="AO9">
        <v>0</v>
      </c>
      <c r="AP9">
        <v>0</v>
      </c>
      <c r="AQ9">
        <v>0</v>
      </c>
      <c r="AR9">
        <v>0</v>
      </c>
      <c r="AS9">
        <v>0</v>
      </c>
      <c r="AT9">
        <v>0</v>
      </c>
      <c r="AU9">
        <v>0</v>
      </c>
      <c r="AV9">
        <v>0</v>
      </c>
      <c r="AW9">
        <v>0</v>
      </c>
      <c r="AX9">
        <v>0</v>
      </c>
      <c r="AY9">
        <v>0</v>
      </c>
      <c r="AZ9">
        <v>0</v>
      </c>
      <c r="BA9">
        <v>0</v>
      </c>
      <c r="BB9">
        <v>0</v>
      </c>
      <c r="BC9">
        <v>0</v>
      </c>
      <c r="BD9">
        <v>0</v>
      </c>
      <c r="BE9">
        <v>0</v>
      </c>
      <c r="BF9">
        <v>0</v>
      </c>
      <c r="BG9">
        <v>0</v>
      </c>
      <c r="BH9">
        <v>0</v>
      </c>
      <c r="BI9">
        <v>0</v>
      </c>
      <c r="BJ9">
        <v>0</v>
      </c>
      <c r="BK9">
        <v>0</v>
      </c>
      <c r="BL9">
        <v>0</v>
      </c>
      <c r="BM9">
        <v>0</v>
      </c>
      <c r="BN9">
        <v>0</v>
      </c>
      <c r="BO9">
        <v>0</v>
      </c>
      <c r="BP9">
        <v>0</v>
      </c>
      <c r="BQ9">
        <v>0</v>
      </c>
      <c r="BR9">
        <v>0</v>
      </c>
      <c r="BS9">
        <v>0</v>
      </c>
      <c r="BT9">
        <v>0</v>
      </c>
      <c r="BU9">
        <v>0</v>
      </c>
      <c r="BV9">
        <v>0</v>
      </c>
      <c r="BW9">
        <v>0</v>
      </c>
      <c r="BX9">
        <v>0</v>
      </c>
      <c r="BY9">
        <v>0</v>
      </c>
      <c r="BZ9">
        <v>0</v>
      </c>
      <c r="CA9">
        <v>0</v>
      </c>
      <c r="CB9">
        <v>0</v>
      </c>
      <c r="CC9">
        <v>0</v>
      </c>
      <c r="CD9">
        <v>0</v>
      </c>
      <c r="CE9">
        <v>0</v>
      </c>
      <c r="CF9">
        <v>0</v>
      </c>
      <c r="CG9">
        <v>0</v>
      </c>
      <c r="CH9">
        <v>0</v>
      </c>
      <c r="CI9">
        <v>0</v>
      </c>
      <c r="CJ9">
        <v>0</v>
      </c>
      <c r="CK9">
        <v>0</v>
      </c>
      <c r="CL9">
        <v>0</v>
      </c>
      <c r="CM9">
        <v>0</v>
      </c>
      <c r="CN9">
        <v>0</v>
      </c>
      <c r="CO9">
        <v>0</v>
      </c>
      <c r="CP9">
        <v>0</v>
      </c>
      <c r="CQ9">
        <v>0</v>
      </c>
      <c r="CR9">
        <v>0</v>
      </c>
      <c r="CS9">
        <v>0</v>
      </c>
      <c r="CT9">
        <v>0</v>
      </c>
      <c r="CU9">
        <v>0</v>
      </c>
      <c r="CV9">
        <v>0</v>
      </c>
      <c r="CW9">
        <v>0</v>
      </c>
      <c r="CX9">
        <v>0</v>
      </c>
      <c r="CY9">
        <v>0</v>
      </c>
      <c r="CZ9">
        <v>0</v>
      </c>
      <c r="DA9">
        <v>0</v>
      </c>
      <c r="DB9">
        <v>0</v>
      </c>
      <c r="DC9">
        <v>0</v>
      </c>
      <c r="DD9">
        <v>0</v>
      </c>
      <c r="DE9">
        <v>0</v>
      </c>
      <c r="DF9">
        <v>0</v>
      </c>
      <c r="DG9">
        <v>0</v>
      </c>
      <c r="DH9">
        <v>0</v>
      </c>
      <c r="DI9">
        <v>0</v>
      </c>
      <c r="DJ9">
        <v>0</v>
      </c>
      <c r="DK9">
        <v>0</v>
      </c>
      <c r="DL9">
        <v>0</v>
      </c>
      <c r="DM9">
        <v>0</v>
      </c>
      <c r="DN9">
        <v>0</v>
      </c>
      <c r="DO9">
        <v>0</v>
      </c>
      <c r="DP9">
        <v>0</v>
      </c>
      <c r="DQ9">
        <v>0</v>
      </c>
      <c r="DR9">
        <v>0</v>
      </c>
      <c r="DS9">
        <v>0</v>
      </c>
      <c r="DT9">
        <v>0</v>
      </c>
      <c r="DU9">
        <v>0</v>
      </c>
      <c r="DV9">
        <v>0</v>
      </c>
      <c r="DW9">
        <v>0</v>
      </c>
      <c r="DX9">
        <v>0</v>
      </c>
      <c r="DY9">
        <v>0</v>
      </c>
      <c r="DZ9">
        <v>0</v>
      </c>
      <c r="EA9">
        <v>0</v>
      </c>
      <c r="EB9">
        <v>0</v>
      </c>
      <c r="EC9">
        <v>0</v>
      </c>
      <c r="ED9">
        <v>0</v>
      </c>
      <c r="EE9">
        <v>0</v>
      </c>
      <c r="EF9">
        <v>0</v>
      </c>
      <c r="EG9">
        <v>0</v>
      </c>
      <c r="EH9">
        <v>0</v>
      </c>
      <c r="EI9">
        <v>0</v>
      </c>
      <c r="EJ9">
        <v>0</v>
      </c>
      <c r="EK9">
        <v>0</v>
      </c>
      <c r="EL9">
        <v>0</v>
      </c>
      <c r="EM9">
        <v>0</v>
      </c>
      <c r="EN9">
        <v>0</v>
      </c>
      <c r="EO9">
        <v>0</v>
      </c>
      <c r="EP9">
        <v>0</v>
      </c>
      <c r="EQ9">
        <v>0</v>
      </c>
      <c r="ER9">
        <v>0</v>
      </c>
      <c r="ES9">
        <v>0</v>
      </c>
      <c r="ET9">
        <v>0</v>
      </c>
      <c r="EU9">
        <v>0</v>
      </c>
      <c r="EV9">
        <v>0</v>
      </c>
      <c r="EW9">
        <v>0</v>
      </c>
      <c r="EX9">
        <v>0</v>
      </c>
      <c r="EY9">
        <v>0</v>
      </c>
      <c r="EZ9">
        <v>0</v>
      </c>
      <c r="FA9">
        <v>0</v>
      </c>
      <c r="FB9">
        <v>0</v>
      </c>
      <c r="FC9">
        <v>0</v>
      </c>
      <c r="FD9">
        <v>0</v>
      </c>
      <c r="FE9">
        <v>0</v>
      </c>
      <c r="FF9">
        <v>0</v>
      </c>
      <c r="FG9">
        <v>0</v>
      </c>
      <c r="FH9">
        <v>0</v>
      </c>
      <c r="FI9">
        <v>0</v>
      </c>
      <c r="FJ9">
        <v>0</v>
      </c>
      <c r="FK9">
        <v>0</v>
      </c>
      <c r="FL9">
        <v>0</v>
      </c>
      <c r="FM9">
        <v>0</v>
      </c>
      <c r="FN9">
        <v>0</v>
      </c>
      <c r="FO9">
        <v>0</v>
      </c>
      <c r="FP9">
        <v>0</v>
      </c>
      <c r="FQ9">
        <v>0</v>
      </c>
      <c r="FR9">
        <v>0</v>
      </c>
      <c r="FS9">
        <v>0</v>
      </c>
      <c r="FT9">
        <v>0</v>
      </c>
      <c r="FU9">
        <v>0</v>
      </c>
      <c r="FV9">
        <v>0</v>
      </c>
      <c r="FW9">
        <v>0</v>
      </c>
      <c r="FX9">
        <v>0</v>
      </c>
      <c r="FY9">
        <v>0</v>
      </c>
      <c r="FZ9">
        <v>0</v>
      </c>
      <c r="GA9">
        <v>0</v>
      </c>
      <c r="GB9">
        <v>0</v>
      </c>
      <c r="GC9">
        <v>0</v>
      </c>
      <c r="GD9">
        <v>0</v>
      </c>
      <c r="GE9">
        <v>0</v>
      </c>
      <c r="GF9">
        <v>0</v>
      </c>
      <c r="GG9">
        <v>0</v>
      </c>
      <c r="GH9">
        <v>0</v>
      </c>
      <c r="GI9">
        <v>0</v>
      </c>
      <c r="GJ9">
        <v>0</v>
      </c>
      <c r="GK9">
        <v>0</v>
      </c>
      <c r="GL9">
        <v>0</v>
      </c>
      <c r="GM9">
        <v>0</v>
      </c>
      <c r="GN9">
        <v>0</v>
      </c>
      <c r="GO9">
        <v>0</v>
      </c>
      <c r="GP9">
        <v>0</v>
      </c>
      <c r="GQ9">
        <v>0</v>
      </c>
      <c r="GR9">
        <v>996222</v>
      </c>
      <c r="GS9">
        <v>1589739</v>
      </c>
    </row>
    <row r="10" spans="1:201" x14ac:dyDescent="0.2">
      <c r="A10" s="85" t="str">
        <v>Target Response</v>
      </c>
      <c r="B10" s="66">
        <v>0</v>
      </c>
      <c r="C10" s="66">
        <v>0</v>
      </c>
      <c r="D10" s="66">
        <v>0</v>
      </c>
      <c r="E10" s="66">
        <v>0</v>
      </c>
      <c r="F10" s="66">
        <v>0</v>
      </c>
      <c r="G10" s="66">
        <v>0</v>
      </c>
      <c r="H10" s="66">
        <v>0</v>
      </c>
      <c r="I10" s="66">
        <v>0</v>
      </c>
      <c r="J10" s="66">
        <v>0</v>
      </c>
      <c r="K10" s="66">
        <v>0</v>
      </c>
      <c r="L10" s="66">
        <v>0</v>
      </c>
      <c r="M10" s="66">
        <v>0</v>
      </c>
      <c r="N10" s="66">
        <v>0</v>
      </c>
      <c r="O10" s="66">
        <v>0</v>
      </c>
      <c r="P10" s="66">
        <v>0</v>
      </c>
      <c r="Q10" s="66">
        <v>0</v>
      </c>
      <c r="R10" s="66">
        <v>0</v>
      </c>
      <c r="S10" s="66">
        <v>0</v>
      </c>
      <c r="T10" s="66">
        <v>0</v>
      </c>
      <c r="U10" s="66">
        <v>0</v>
      </c>
      <c r="V10" s="66">
        <v>0</v>
      </c>
      <c r="W10" s="66">
        <v>0</v>
      </c>
      <c r="X10" s="66">
        <v>0</v>
      </c>
      <c r="Y10" s="66">
        <v>0</v>
      </c>
      <c r="Z10" s="66">
        <v>0</v>
      </c>
      <c r="AA10" s="66">
        <v>0</v>
      </c>
      <c r="AB10" s="66">
        <v>0</v>
      </c>
      <c r="AC10" s="66">
        <v>0</v>
      </c>
      <c r="AD10" s="66">
        <v>0</v>
      </c>
      <c r="AE10">
        <v>0</v>
      </c>
      <c r="AF10">
        <v>0</v>
      </c>
      <c r="AG10">
        <v>0</v>
      </c>
      <c r="AH10">
        <v>0</v>
      </c>
      <c r="AI10">
        <v>0</v>
      </c>
      <c r="AJ10">
        <v>0</v>
      </c>
      <c r="AK10">
        <v>0</v>
      </c>
      <c r="AL10">
        <v>0</v>
      </c>
      <c r="AM10">
        <v>0</v>
      </c>
      <c r="AN10">
        <v>0</v>
      </c>
      <c r="AO10">
        <v>0</v>
      </c>
      <c r="AP10">
        <v>0</v>
      </c>
      <c r="AQ10">
        <v>0</v>
      </c>
      <c r="AR10">
        <v>0</v>
      </c>
      <c r="AS10">
        <v>0</v>
      </c>
      <c r="AT10">
        <v>0</v>
      </c>
      <c r="AU10">
        <v>0</v>
      </c>
      <c r="AV10">
        <v>0</v>
      </c>
      <c r="AW10">
        <v>0</v>
      </c>
      <c r="AX10">
        <v>0</v>
      </c>
      <c r="AY10">
        <v>0</v>
      </c>
      <c r="AZ10">
        <v>0</v>
      </c>
      <c r="BA10">
        <v>0</v>
      </c>
      <c r="BB10">
        <v>0</v>
      </c>
      <c r="BC10">
        <v>0</v>
      </c>
      <c r="BD10">
        <v>0</v>
      </c>
      <c r="BE10">
        <v>0</v>
      </c>
      <c r="BF10">
        <v>0</v>
      </c>
      <c r="BG10">
        <v>0</v>
      </c>
      <c r="BH10">
        <v>0</v>
      </c>
      <c r="BI10">
        <v>0</v>
      </c>
      <c r="BJ10">
        <v>0</v>
      </c>
      <c r="BK10">
        <v>0</v>
      </c>
      <c r="BL10">
        <v>0</v>
      </c>
      <c r="BM10">
        <v>0</v>
      </c>
      <c r="BN10">
        <v>0</v>
      </c>
      <c r="BO10">
        <v>0</v>
      </c>
      <c r="BP10">
        <v>0</v>
      </c>
      <c r="BQ10">
        <v>0</v>
      </c>
      <c r="BR10">
        <v>0</v>
      </c>
      <c r="BS10">
        <v>0</v>
      </c>
      <c r="BT10">
        <v>0</v>
      </c>
      <c r="BU10">
        <v>0</v>
      </c>
      <c r="BV10">
        <v>0</v>
      </c>
      <c r="BW10">
        <v>0</v>
      </c>
      <c r="BX10">
        <v>0</v>
      </c>
      <c r="BY10">
        <v>0</v>
      </c>
      <c r="BZ10">
        <v>0</v>
      </c>
      <c r="CA10">
        <v>0</v>
      </c>
      <c r="CB10">
        <v>0</v>
      </c>
      <c r="CC10">
        <v>0</v>
      </c>
      <c r="CD10">
        <v>0</v>
      </c>
      <c r="CE10">
        <v>0</v>
      </c>
      <c r="CF10">
        <v>0</v>
      </c>
      <c r="CG10">
        <v>0</v>
      </c>
      <c r="CH10">
        <v>0</v>
      </c>
      <c r="CI10">
        <v>0</v>
      </c>
      <c r="CJ10">
        <v>0</v>
      </c>
      <c r="CK10">
        <v>0</v>
      </c>
      <c r="CL10">
        <v>0</v>
      </c>
      <c r="CM10">
        <v>0</v>
      </c>
      <c r="CN10">
        <v>0</v>
      </c>
      <c r="CO10">
        <v>0</v>
      </c>
      <c r="CP10">
        <v>0</v>
      </c>
      <c r="CQ10">
        <v>0</v>
      </c>
      <c r="CR10">
        <v>0</v>
      </c>
      <c r="CS10">
        <v>0</v>
      </c>
      <c r="CT10">
        <v>0</v>
      </c>
      <c r="CU10">
        <v>0</v>
      </c>
      <c r="CV10">
        <v>0</v>
      </c>
      <c r="CW10">
        <v>0</v>
      </c>
      <c r="CX10">
        <v>0</v>
      </c>
      <c r="CY10">
        <v>0</v>
      </c>
      <c r="CZ10">
        <v>0</v>
      </c>
      <c r="DA10">
        <v>0</v>
      </c>
      <c r="DB10">
        <v>0</v>
      </c>
      <c r="DC10">
        <v>0</v>
      </c>
      <c r="DD10">
        <v>0</v>
      </c>
      <c r="DE10">
        <v>0</v>
      </c>
      <c r="DF10">
        <v>0</v>
      </c>
      <c r="DG10">
        <v>0</v>
      </c>
      <c r="DH10">
        <v>0</v>
      </c>
      <c r="DI10">
        <v>0</v>
      </c>
      <c r="DJ10">
        <v>0</v>
      </c>
      <c r="DK10">
        <v>0</v>
      </c>
      <c r="DL10">
        <v>0</v>
      </c>
      <c r="DM10">
        <v>0</v>
      </c>
      <c r="DN10">
        <v>0</v>
      </c>
      <c r="DO10">
        <v>0</v>
      </c>
      <c r="DP10">
        <v>0</v>
      </c>
      <c r="DQ10">
        <v>0</v>
      </c>
      <c r="DR10">
        <v>0</v>
      </c>
      <c r="DS10">
        <v>0</v>
      </c>
      <c r="DT10">
        <v>0</v>
      </c>
      <c r="DU10">
        <v>0</v>
      </c>
      <c r="DV10">
        <v>0</v>
      </c>
      <c r="DW10">
        <v>0</v>
      </c>
      <c r="DX10">
        <v>0</v>
      </c>
      <c r="DY10">
        <v>0</v>
      </c>
      <c r="DZ10">
        <v>0</v>
      </c>
      <c r="EA10">
        <v>0</v>
      </c>
      <c r="EB10">
        <v>0</v>
      </c>
      <c r="EC10">
        <v>0</v>
      </c>
      <c r="ED10">
        <v>0</v>
      </c>
      <c r="EE10">
        <v>0</v>
      </c>
      <c r="EF10">
        <v>0</v>
      </c>
      <c r="EG10">
        <v>0</v>
      </c>
      <c r="EH10">
        <v>0</v>
      </c>
      <c r="EI10">
        <v>0</v>
      </c>
      <c r="EJ10">
        <v>0</v>
      </c>
      <c r="EK10">
        <v>0</v>
      </c>
      <c r="EL10">
        <v>0</v>
      </c>
      <c r="EM10">
        <v>0</v>
      </c>
      <c r="EN10">
        <v>0</v>
      </c>
      <c r="EO10">
        <v>0</v>
      </c>
      <c r="EP10">
        <v>0</v>
      </c>
      <c r="EQ10">
        <v>0</v>
      </c>
      <c r="ER10">
        <v>0</v>
      </c>
      <c r="ES10">
        <v>0</v>
      </c>
      <c r="ET10">
        <v>0</v>
      </c>
      <c r="EU10">
        <v>0</v>
      </c>
      <c r="EV10">
        <v>0</v>
      </c>
      <c r="EW10">
        <v>0</v>
      </c>
      <c r="EX10">
        <v>0</v>
      </c>
      <c r="EY10">
        <v>0</v>
      </c>
      <c r="EZ10">
        <v>0</v>
      </c>
      <c r="FA10">
        <v>0</v>
      </c>
      <c r="FB10">
        <v>0</v>
      </c>
      <c r="FC10">
        <v>0</v>
      </c>
      <c r="FD10">
        <v>0</v>
      </c>
      <c r="FE10">
        <v>0</v>
      </c>
      <c r="FF10">
        <v>0</v>
      </c>
      <c r="FG10">
        <v>0</v>
      </c>
      <c r="FH10">
        <v>0</v>
      </c>
      <c r="FI10">
        <v>0</v>
      </c>
      <c r="FJ10">
        <v>0</v>
      </c>
      <c r="FK10">
        <v>0</v>
      </c>
      <c r="FL10">
        <v>0</v>
      </c>
      <c r="FM10">
        <v>0</v>
      </c>
      <c r="FN10">
        <v>0</v>
      </c>
      <c r="FO10">
        <v>0</v>
      </c>
      <c r="FP10">
        <v>0</v>
      </c>
      <c r="FQ10">
        <v>0</v>
      </c>
      <c r="FR10">
        <v>0</v>
      </c>
      <c r="FS10">
        <v>0</v>
      </c>
      <c r="FT10">
        <v>0</v>
      </c>
      <c r="FU10">
        <v>0</v>
      </c>
      <c r="FV10">
        <v>0</v>
      </c>
      <c r="FW10">
        <v>0</v>
      </c>
      <c r="FX10">
        <v>0</v>
      </c>
      <c r="FY10">
        <v>0</v>
      </c>
      <c r="FZ10">
        <v>0</v>
      </c>
      <c r="GA10">
        <v>0</v>
      </c>
      <c r="GB10">
        <v>0</v>
      </c>
      <c r="GC10">
        <v>0</v>
      </c>
      <c r="GD10">
        <v>0</v>
      </c>
      <c r="GE10">
        <v>0</v>
      </c>
      <c r="GF10">
        <v>0</v>
      </c>
      <c r="GG10">
        <v>0</v>
      </c>
      <c r="GH10">
        <v>0</v>
      </c>
      <c r="GI10">
        <v>0</v>
      </c>
      <c r="GJ10">
        <v>0</v>
      </c>
      <c r="GK10">
        <v>0</v>
      </c>
      <c r="GL10">
        <v>0</v>
      </c>
      <c r="GM10">
        <v>0</v>
      </c>
      <c r="GN10">
        <v>0</v>
      </c>
      <c r="GO10">
        <v>0</v>
      </c>
      <c r="GP10">
        <v>0</v>
      </c>
      <c r="GQ10">
        <v>0</v>
      </c>
      <c r="GR10">
        <v>1003568</v>
      </c>
      <c r="GS10">
        <v>3179478</v>
      </c>
    </row>
    <row r="11" spans="1:201" x14ac:dyDescent="0.2">
      <c r="A11" s="85" t="str">
        <v>Target Response</v>
      </c>
      <c r="B11" s="66">
        <v>0</v>
      </c>
      <c r="C11" s="66">
        <v>0</v>
      </c>
      <c r="D11" s="66">
        <v>0</v>
      </c>
      <c r="E11" s="66">
        <v>0</v>
      </c>
      <c r="F11" s="66">
        <v>0</v>
      </c>
      <c r="G11" s="66">
        <v>0</v>
      </c>
      <c r="H11" s="66">
        <v>0</v>
      </c>
      <c r="I11" s="66">
        <v>0</v>
      </c>
      <c r="J11" s="66">
        <v>0</v>
      </c>
      <c r="K11" s="66">
        <v>0</v>
      </c>
      <c r="L11" s="66">
        <v>0</v>
      </c>
      <c r="M11" s="66">
        <v>0</v>
      </c>
      <c r="N11" s="66">
        <v>0</v>
      </c>
      <c r="O11" s="66">
        <v>0</v>
      </c>
      <c r="P11" s="66">
        <v>0</v>
      </c>
      <c r="Q11" s="66">
        <v>0</v>
      </c>
      <c r="R11" s="66">
        <v>0</v>
      </c>
      <c r="S11" s="66">
        <v>0</v>
      </c>
      <c r="T11" s="66">
        <v>0</v>
      </c>
      <c r="U11" s="66">
        <v>0</v>
      </c>
      <c r="V11" s="66">
        <v>0</v>
      </c>
      <c r="W11" s="66">
        <v>0</v>
      </c>
      <c r="X11" s="66">
        <v>0</v>
      </c>
      <c r="Y11" s="66">
        <v>0</v>
      </c>
      <c r="Z11" s="66">
        <v>0</v>
      </c>
      <c r="AA11" s="66">
        <v>0</v>
      </c>
      <c r="AB11" s="66">
        <v>0</v>
      </c>
      <c r="AC11" s="66">
        <v>0</v>
      </c>
      <c r="AD11" s="66">
        <v>0</v>
      </c>
      <c r="AE11">
        <v>0</v>
      </c>
      <c r="AF11">
        <v>0</v>
      </c>
      <c r="AG11">
        <v>0</v>
      </c>
      <c r="AH11">
        <v>0</v>
      </c>
      <c r="AI11">
        <v>0</v>
      </c>
      <c r="AJ11">
        <v>0</v>
      </c>
      <c r="AK11">
        <v>0</v>
      </c>
      <c r="AL11">
        <v>0</v>
      </c>
      <c r="AM11">
        <v>0</v>
      </c>
      <c r="AN11">
        <v>0</v>
      </c>
      <c r="AO11">
        <v>0</v>
      </c>
      <c r="AP11">
        <v>0</v>
      </c>
      <c r="AQ11">
        <v>0</v>
      </c>
      <c r="AR11">
        <v>0</v>
      </c>
      <c r="AS11">
        <v>0</v>
      </c>
      <c r="AT11">
        <v>0</v>
      </c>
      <c r="AU11">
        <v>0</v>
      </c>
      <c r="AV11">
        <v>0</v>
      </c>
      <c r="AW11">
        <v>0</v>
      </c>
      <c r="AX11">
        <v>0</v>
      </c>
      <c r="AY11">
        <v>0</v>
      </c>
      <c r="AZ11">
        <v>0</v>
      </c>
      <c r="BA11">
        <v>0</v>
      </c>
      <c r="BB11">
        <v>0</v>
      </c>
      <c r="BC11">
        <v>0</v>
      </c>
      <c r="BD11">
        <v>0</v>
      </c>
      <c r="BE11">
        <v>0</v>
      </c>
      <c r="BF11">
        <v>0</v>
      </c>
      <c r="BG11">
        <v>0</v>
      </c>
      <c r="BH11">
        <v>0</v>
      </c>
      <c r="BI11">
        <v>0</v>
      </c>
      <c r="BJ11">
        <v>0</v>
      </c>
      <c r="BK11">
        <v>0</v>
      </c>
      <c r="BL11">
        <v>0</v>
      </c>
      <c r="BM11">
        <v>0</v>
      </c>
      <c r="BN11">
        <v>0</v>
      </c>
      <c r="BO11">
        <v>0</v>
      </c>
      <c r="BP11">
        <v>0</v>
      </c>
      <c r="BQ11">
        <v>0</v>
      </c>
      <c r="BR11">
        <v>0</v>
      </c>
      <c r="BS11">
        <v>0</v>
      </c>
      <c r="BT11">
        <v>0</v>
      </c>
      <c r="BU11">
        <v>0</v>
      </c>
      <c r="BV11">
        <v>0</v>
      </c>
      <c r="BW11">
        <v>0</v>
      </c>
      <c r="BX11">
        <v>0</v>
      </c>
      <c r="BY11">
        <v>0</v>
      </c>
      <c r="BZ11">
        <v>0</v>
      </c>
      <c r="CA11">
        <v>0</v>
      </c>
      <c r="CB11">
        <v>0</v>
      </c>
      <c r="CC11">
        <v>0</v>
      </c>
      <c r="CD11">
        <v>0</v>
      </c>
      <c r="CE11">
        <v>0</v>
      </c>
      <c r="CF11">
        <v>0</v>
      </c>
      <c r="CG11">
        <v>0</v>
      </c>
      <c r="CH11">
        <v>0</v>
      </c>
      <c r="CI11">
        <v>0</v>
      </c>
      <c r="CJ11">
        <v>0</v>
      </c>
      <c r="CK11">
        <v>0</v>
      </c>
      <c r="CL11">
        <v>0</v>
      </c>
      <c r="CM11">
        <v>0</v>
      </c>
      <c r="CN11">
        <v>0</v>
      </c>
      <c r="CO11">
        <v>0</v>
      </c>
      <c r="CP11">
        <v>0</v>
      </c>
      <c r="CQ11">
        <v>0</v>
      </c>
      <c r="CR11">
        <v>0</v>
      </c>
      <c r="CS11">
        <v>0</v>
      </c>
      <c r="CT11">
        <v>0</v>
      </c>
      <c r="CU11">
        <v>0</v>
      </c>
      <c r="CV11">
        <v>0</v>
      </c>
      <c r="CW11">
        <v>0</v>
      </c>
      <c r="CX11">
        <v>0</v>
      </c>
      <c r="CY11">
        <v>0</v>
      </c>
      <c r="CZ11">
        <v>0</v>
      </c>
      <c r="DA11">
        <v>0</v>
      </c>
      <c r="DB11">
        <v>0</v>
      </c>
      <c r="DC11">
        <v>0</v>
      </c>
      <c r="DD11">
        <v>0</v>
      </c>
      <c r="DE11">
        <v>0</v>
      </c>
      <c r="DF11">
        <v>0</v>
      </c>
      <c r="DG11">
        <v>0</v>
      </c>
      <c r="DH11">
        <v>0</v>
      </c>
      <c r="DI11">
        <v>0</v>
      </c>
      <c r="DJ11">
        <v>0</v>
      </c>
      <c r="DK11">
        <v>0</v>
      </c>
      <c r="DL11">
        <v>0</v>
      </c>
      <c r="DM11">
        <v>0</v>
      </c>
      <c r="DN11">
        <v>0</v>
      </c>
      <c r="DO11">
        <v>0</v>
      </c>
      <c r="DP11">
        <v>0</v>
      </c>
      <c r="DQ11">
        <v>0</v>
      </c>
      <c r="DR11">
        <v>0</v>
      </c>
      <c r="DS11">
        <v>0</v>
      </c>
      <c r="DT11">
        <v>0</v>
      </c>
      <c r="DU11">
        <v>0</v>
      </c>
      <c r="DV11">
        <v>0</v>
      </c>
      <c r="DW11">
        <v>0</v>
      </c>
      <c r="DX11">
        <v>0</v>
      </c>
      <c r="DY11">
        <v>0</v>
      </c>
      <c r="DZ11">
        <v>0</v>
      </c>
      <c r="EA11">
        <v>0</v>
      </c>
      <c r="EB11">
        <v>0</v>
      </c>
      <c r="EC11">
        <v>0</v>
      </c>
      <c r="ED11">
        <v>0</v>
      </c>
      <c r="EE11">
        <v>0</v>
      </c>
      <c r="EF11">
        <v>0</v>
      </c>
      <c r="EG11">
        <v>0</v>
      </c>
      <c r="EH11">
        <v>0</v>
      </c>
      <c r="EI11">
        <v>0</v>
      </c>
      <c r="EJ11">
        <v>0</v>
      </c>
      <c r="EK11">
        <v>0</v>
      </c>
      <c r="EL11">
        <v>0</v>
      </c>
      <c r="EM11">
        <v>0</v>
      </c>
      <c r="EN11">
        <v>0</v>
      </c>
      <c r="EO11">
        <v>0</v>
      </c>
      <c r="EP11">
        <v>0</v>
      </c>
      <c r="EQ11">
        <v>0</v>
      </c>
      <c r="ER11">
        <v>0</v>
      </c>
      <c r="ES11">
        <v>0</v>
      </c>
      <c r="ET11">
        <v>0</v>
      </c>
      <c r="EU11">
        <v>0</v>
      </c>
      <c r="EV11">
        <v>0</v>
      </c>
      <c r="EW11">
        <v>0</v>
      </c>
      <c r="EX11">
        <v>0</v>
      </c>
      <c r="EY11">
        <v>0</v>
      </c>
      <c r="EZ11">
        <v>0</v>
      </c>
      <c r="FA11">
        <v>0</v>
      </c>
      <c r="FB11">
        <v>0</v>
      </c>
      <c r="FC11">
        <v>0</v>
      </c>
      <c r="FD11">
        <v>0</v>
      </c>
      <c r="FE11">
        <v>0</v>
      </c>
      <c r="FF11">
        <v>0</v>
      </c>
      <c r="FG11">
        <v>0</v>
      </c>
      <c r="FH11">
        <v>0</v>
      </c>
      <c r="FI11">
        <v>0</v>
      </c>
      <c r="FJ11">
        <v>0</v>
      </c>
      <c r="FK11">
        <v>0</v>
      </c>
      <c r="FL11">
        <v>0</v>
      </c>
      <c r="FM11">
        <v>0</v>
      </c>
      <c r="FN11">
        <v>0</v>
      </c>
      <c r="FO11">
        <v>0</v>
      </c>
      <c r="FP11">
        <v>0</v>
      </c>
      <c r="FQ11">
        <v>0</v>
      </c>
      <c r="FR11">
        <v>0</v>
      </c>
      <c r="FS11">
        <v>0</v>
      </c>
      <c r="FT11">
        <v>0</v>
      </c>
      <c r="FU11">
        <v>0</v>
      </c>
      <c r="FV11">
        <v>0</v>
      </c>
      <c r="FW11">
        <v>0</v>
      </c>
      <c r="FX11">
        <v>0</v>
      </c>
      <c r="FY11">
        <v>0</v>
      </c>
      <c r="FZ11">
        <v>0</v>
      </c>
      <c r="GA11">
        <v>0</v>
      </c>
      <c r="GB11">
        <v>0</v>
      </c>
      <c r="GC11">
        <v>0</v>
      </c>
      <c r="GD11">
        <v>0</v>
      </c>
      <c r="GE11">
        <v>0</v>
      </c>
      <c r="GF11">
        <v>0</v>
      </c>
      <c r="GG11">
        <v>0</v>
      </c>
      <c r="GH11">
        <v>0</v>
      </c>
      <c r="GI11">
        <v>0</v>
      </c>
      <c r="GJ11">
        <v>0</v>
      </c>
      <c r="GK11">
        <v>0</v>
      </c>
      <c r="GL11">
        <v>0</v>
      </c>
      <c r="GM11">
        <v>0</v>
      </c>
      <c r="GN11">
        <v>0</v>
      </c>
      <c r="GO11">
        <v>0</v>
      </c>
      <c r="GP11">
        <v>0</v>
      </c>
      <c r="GQ11">
        <v>0</v>
      </c>
      <c r="GR11">
        <v>998254</v>
      </c>
      <c r="GS11">
        <v>4769217</v>
      </c>
    </row>
    <row r="12" spans="1:201" x14ac:dyDescent="0.2">
      <c r="A12" s="85" t="str">
        <v>Target Response</v>
      </c>
      <c r="B12" s="66">
        <v>0</v>
      </c>
      <c r="C12" s="66">
        <v>0</v>
      </c>
      <c r="D12" s="66">
        <v>0</v>
      </c>
      <c r="E12" s="66">
        <v>0</v>
      </c>
      <c r="F12" s="66">
        <v>0</v>
      </c>
      <c r="G12" s="66">
        <v>0</v>
      </c>
      <c r="H12" s="66">
        <v>0</v>
      </c>
      <c r="I12" s="66">
        <v>0</v>
      </c>
      <c r="J12" s="66">
        <v>0</v>
      </c>
      <c r="K12" s="66">
        <v>0</v>
      </c>
      <c r="L12" s="66">
        <v>0</v>
      </c>
      <c r="M12" s="66">
        <v>0</v>
      </c>
      <c r="N12" s="66">
        <v>0</v>
      </c>
      <c r="O12" s="66">
        <v>0</v>
      </c>
      <c r="P12" s="66">
        <v>0</v>
      </c>
      <c r="Q12" s="66">
        <v>0</v>
      </c>
      <c r="R12" s="66">
        <v>0</v>
      </c>
      <c r="S12" s="66">
        <v>0</v>
      </c>
      <c r="T12" s="66">
        <v>0</v>
      </c>
      <c r="U12" s="66">
        <v>0</v>
      </c>
      <c r="V12" s="66">
        <v>0</v>
      </c>
      <c r="W12" s="66">
        <v>0</v>
      </c>
      <c r="X12" s="66">
        <v>0</v>
      </c>
      <c r="Y12" s="66">
        <v>0</v>
      </c>
      <c r="Z12" s="66">
        <v>0</v>
      </c>
      <c r="AA12" s="66">
        <v>0</v>
      </c>
      <c r="AB12" s="66">
        <v>0</v>
      </c>
      <c r="AC12" s="66">
        <v>0</v>
      </c>
      <c r="AD12" s="66">
        <v>0</v>
      </c>
      <c r="AE12">
        <v>0</v>
      </c>
      <c r="AF12">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0</v>
      </c>
      <c r="BC12">
        <v>0</v>
      </c>
      <c r="BD12">
        <v>0</v>
      </c>
      <c r="BE12">
        <v>0</v>
      </c>
      <c r="BF12">
        <v>0</v>
      </c>
      <c r="BG12">
        <v>0</v>
      </c>
      <c r="BH12">
        <v>0</v>
      </c>
      <c r="BI12">
        <v>0</v>
      </c>
      <c r="BJ12">
        <v>0</v>
      </c>
      <c r="BK12">
        <v>0</v>
      </c>
      <c r="BL12">
        <v>0</v>
      </c>
      <c r="BM12">
        <v>0</v>
      </c>
      <c r="BN12">
        <v>0</v>
      </c>
      <c r="BO12">
        <v>0</v>
      </c>
      <c r="BP12">
        <v>0</v>
      </c>
      <c r="BQ12">
        <v>0</v>
      </c>
      <c r="BR12">
        <v>0</v>
      </c>
      <c r="BS12">
        <v>0</v>
      </c>
      <c r="BT12">
        <v>0</v>
      </c>
      <c r="BU12">
        <v>0</v>
      </c>
      <c r="BV12">
        <v>0</v>
      </c>
      <c r="BW12">
        <v>0</v>
      </c>
      <c r="BX12">
        <v>0</v>
      </c>
      <c r="BY12">
        <v>0</v>
      </c>
      <c r="BZ12">
        <v>0</v>
      </c>
      <c r="CA12">
        <v>0</v>
      </c>
      <c r="CB12">
        <v>0</v>
      </c>
      <c r="CC12">
        <v>0</v>
      </c>
      <c r="CD12">
        <v>0</v>
      </c>
      <c r="CE12">
        <v>0</v>
      </c>
      <c r="CF12">
        <v>0</v>
      </c>
      <c r="CG12">
        <v>0</v>
      </c>
      <c r="CH12">
        <v>0</v>
      </c>
      <c r="CI12">
        <v>0</v>
      </c>
      <c r="CJ12">
        <v>0</v>
      </c>
      <c r="CK12">
        <v>0</v>
      </c>
      <c r="CL12">
        <v>0</v>
      </c>
      <c r="CM12">
        <v>0</v>
      </c>
      <c r="CN12">
        <v>0</v>
      </c>
      <c r="CO12">
        <v>0</v>
      </c>
      <c r="CP12">
        <v>0</v>
      </c>
      <c r="CQ12">
        <v>0</v>
      </c>
      <c r="CR12">
        <v>0</v>
      </c>
      <c r="CS12">
        <v>0</v>
      </c>
      <c r="CT12">
        <v>0</v>
      </c>
      <c r="CU12">
        <v>0</v>
      </c>
      <c r="CV12">
        <v>0</v>
      </c>
      <c r="CW12">
        <v>0</v>
      </c>
      <c r="CX12">
        <v>0</v>
      </c>
      <c r="CY12">
        <v>0</v>
      </c>
      <c r="CZ12">
        <v>0</v>
      </c>
      <c r="DA12">
        <v>0</v>
      </c>
      <c r="DB12">
        <v>0</v>
      </c>
      <c r="DC12">
        <v>0</v>
      </c>
      <c r="DD12">
        <v>0</v>
      </c>
      <c r="DE12">
        <v>0</v>
      </c>
      <c r="DF12">
        <v>0</v>
      </c>
      <c r="DG12">
        <v>0</v>
      </c>
      <c r="DH12">
        <v>0</v>
      </c>
      <c r="DI12">
        <v>0</v>
      </c>
      <c r="DJ12">
        <v>0</v>
      </c>
      <c r="DK12">
        <v>0</v>
      </c>
      <c r="DL12">
        <v>0</v>
      </c>
      <c r="DM12">
        <v>0</v>
      </c>
      <c r="DN12">
        <v>0</v>
      </c>
      <c r="DO12">
        <v>0</v>
      </c>
      <c r="DP12">
        <v>0</v>
      </c>
      <c r="DQ12">
        <v>0</v>
      </c>
      <c r="DR12">
        <v>0</v>
      </c>
      <c r="DS12">
        <v>0</v>
      </c>
      <c r="DT12">
        <v>0</v>
      </c>
      <c r="DU12">
        <v>0</v>
      </c>
      <c r="DV12">
        <v>0</v>
      </c>
      <c r="DW12">
        <v>0</v>
      </c>
      <c r="DX12">
        <v>0</v>
      </c>
      <c r="DY12">
        <v>0</v>
      </c>
      <c r="DZ12">
        <v>0</v>
      </c>
      <c r="EA12">
        <v>0</v>
      </c>
      <c r="EB12">
        <v>0</v>
      </c>
      <c r="EC12">
        <v>0</v>
      </c>
      <c r="ED12">
        <v>0</v>
      </c>
      <c r="EE12">
        <v>0</v>
      </c>
      <c r="EF12">
        <v>0</v>
      </c>
      <c r="EG12">
        <v>0</v>
      </c>
      <c r="EH12">
        <v>0</v>
      </c>
      <c r="EI12">
        <v>0</v>
      </c>
      <c r="EJ12">
        <v>0</v>
      </c>
      <c r="EK12">
        <v>0</v>
      </c>
      <c r="EL12">
        <v>0</v>
      </c>
      <c r="EM12">
        <v>0</v>
      </c>
      <c r="EN12">
        <v>0</v>
      </c>
      <c r="EO12">
        <v>0</v>
      </c>
      <c r="EP12">
        <v>0</v>
      </c>
      <c r="EQ12">
        <v>0</v>
      </c>
      <c r="ER12">
        <v>0</v>
      </c>
      <c r="ES12">
        <v>0</v>
      </c>
      <c r="ET12">
        <v>0</v>
      </c>
      <c r="EU12">
        <v>0</v>
      </c>
      <c r="EV12">
        <v>0</v>
      </c>
      <c r="EW12">
        <v>0</v>
      </c>
      <c r="EX12">
        <v>0</v>
      </c>
      <c r="EY12">
        <v>0</v>
      </c>
      <c r="EZ12">
        <v>0</v>
      </c>
      <c r="FA12">
        <v>0</v>
      </c>
      <c r="FB12">
        <v>0</v>
      </c>
      <c r="FC12">
        <v>0</v>
      </c>
      <c r="FD12">
        <v>0</v>
      </c>
      <c r="FE12">
        <v>0</v>
      </c>
      <c r="FF12">
        <v>0</v>
      </c>
      <c r="FG12">
        <v>0</v>
      </c>
      <c r="FH12">
        <v>0</v>
      </c>
      <c r="FI12">
        <v>0</v>
      </c>
      <c r="FJ12">
        <v>0</v>
      </c>
      <c r="FK12">
        <v>0</v>
      </c>
      <c r="FL12">
        <v>0</v>
      </c>
      <c r="FM12">
        <v>0</v>
      </c>
      <c r="FN12">
        <v>0</v>
      </c>
      <c r="FO12">
        <v>0</v>
      </c>
      <c r="FP12">
        <v>0</v>
      </c>
      <c r="FQ12">
        <v>0</v>
      </c>
      <c r="FR12">
        <v>0</v>
      </c>
      <c r="FS12">
        <v>0</v>
      </c>
      <c r="FT12">
        <v>0</v>
      </c>
      <c r="FU12">
        <v>0</v>
      </c>
      <c r="FV12">
        <v>0</v>
      </c>
      <c r="FW12">
        <v>0</v>
      </c>
      <c r="FX12">
        <v>0</v>
      </c>
      <c r="FY12">
        <v>0</v>
      </c>
      <c r="FZ12">
        <v>0</v>
      </c>
      <c r="GA12">
        <v>0</v>
      </c>
      <c r="GB12">
        <v>0</v>
      </c>
      <c r="GC12">
        <v>0</v>
      </c>
      <c r="GD12">
        <v>0</v>
      </c>
      <c r="GE12">
        <v>0</v>
      </c>
      <c r="GF12">
        <v>0</v>
      </c>
      <c r="GG12">
        <v>0</v>
      </c>
      <c r="GH12">
        <v>0</v>
      </c>
      <c r="GI12">
        <v>0</v>
      </c>
      <c r="GJ12">
        <v>0</v>
      </c>
      <c r="GK12">
        <v>0</v>
      </c>
      <c r="GL12">
        <v>0</v>
      </c>
      <c r="GM12">
        <v>0</v>
      </c>
      <c r="GN12">
        <v>0</v>
      </c>
      <c r="GO12">
        <v>0</v>
      </c>
      <c r="GP12">
        <v>0</v>
      </c>
      <c r="GQ12">
        <v>0</v>
      </c>
      <c r="GR12">
        <v>982842</v>
      </c>
      <c r="GS12">
        <v>6358956</v>
      </c>
    </row>
    <row r="13" spans="1:201" s="67" customFormat="1" x14ac:dyDescent="0.2">
      <c r="A13" s="85" t="str">
        <v>Target Response</v>
      </c>
      <c r="B13" s="70">
        <v>0</v>
      </c>
      <c r="C13" s="70">
        <v>0</v>
      </c>
      <c r="D13" s="70">
        <v>0</v>
      </c>
      <c r="E13" s="70">
        <v>0</v>
      </c>
      <c r="F13" s="70">
        <v>0</v>
      </c>
      <c r="G13" s="70">
        <v>0</v>
      </c>
      <c r="H13" s="70">
        <v>0</v>
      </c>
      <c r="I13" s="70">
        <v>0</v>
      </c>
      <c r="J13" s="70">
        <v>0</v>
      </c>
      <c r="K13" s="70">
        <v>0</v>
      </c>
      <c r="L13" s="70">
        <v>0</v>
      </c>
      <c r="M13" s="70">
        <v>0</v>
      </c>
      <c r="N13" s="70">
        <v>0</v>
      </c>
      <c r="O13" s="70">
        <v>0</v>
      </c>
      <c r="P13" s="70">
        <v>0</v>
      </c>
      <c r="Q13" s="70">
        <v>0</v>
      </c>
      <c r="R13" s="70">
        <v>0</v>
      </c>
      <c r="S13" s="70">
        <v>0</v>
      </c>
      <c r="T13" s="70">
        <v>0</v>
      </c>
      <c r="U13" s="70">
        <v>0</v>
      </c>
      <c r="V13" s="70">
        <v>0</v>
      </c>
      <c r="W13" s="70">
        <v>0</v>
      </c>
      <c r="X13" s="70">
        <v>0</v>
      </c>
      <c r="Y13" s="70">
        <v>0</v>
      </c>
      <c r="Z13" s="70">
        <v>0</v>
      </c>
      <c r="AA13" s="70">
        <v>0</v>
      </c>
      <c r="AB13" s="70">
        <v>0</v>
      </c>
      <c r="AC13" s="70">
        <v>0</v>
      </c>
      <c r="AD13" s="70">
        <v>0</v>
      </c>
      <c r="AE13" s="67">
        <v>0</v>
      </c>
      <c r="AF13" s="67">
        <v>0</v>
      </c>
      <c r="AG13" s="67">
        <v>0</v>
      </c>
      <c r="AH13" s="67">
        <v>0</v>
      </c>
      <c r="AI13" s="67">
        <v>0</v>
      </c>
      <c r="AJ13" s="67">
        <v>0</v>
      </c>
      <c r="AK13" s="67">
        <v>0</v>
      </c>
      <c r="AL13" s="67">
        <v>0</v>
      </c>
      <c r="AM13" s="67">
        <v>0</v>
      </c>
      <c r="AN13" s="67">
        <v>0</v>
      </c>
      <c r="AO13" s="67">
        <v>0</v>
      </c>
      <c r="AP13" s="67">
        <v>0</v>
      </c>
      <c r="AQ13" s="67">
        <v>0</v>
      </c>
      <c r="AR13" s="67">
        <v>0</v>
      </c>
      <c r="AS13" s="67">
        <v>0</v>
      </c>
      <c r="AT13" s="67">
        <v>0</v>
      </c>
      <c r="AU13" s="67">
        <v>0</v>
      </c>
      <c r="AV13" s="67">
        <v>0</v>
      </c>
      <c r="AW13" s="67">
        <v>0</v>
      </c>
      <c r="AX13" s="67">
        <v>0</v>
      </c>
      <c r="AY13" s="67">
        <v>0</v>
      </c>
      <c r="AZ13" s="67">
        <v>0</v>
      </c>
      <c r="BA13" s="67">
        <v>0</v>
      </c>
      <c r="BB13" s="67">
        <v>0</v>
      </c>
      <c r="BC13" s="67">
        <v>0</v>
      </c>
      <c r="BD13" s="67">
        <v>0</v>
      </c>
      <c r="BE13" s="67">
        <v>0</v>
      </c>
      <c r="BF13" s="67">
        <v>0</v>
      </c>
      <c r="BG13" s="67">
        <v>0</v>
      </c>
      <c r="BH13" s="67">
        <v>0</v>
      </c>
      <c r="BI13" s="67">
        <v>0</v>
      </c>
      <c r="BJ13" s="67">
        <v>0</v>
      </c>
      <c r="BK13" s="67">
        <v>0</v>
      </c>
      <c r="BL13" s="67">
        <v>0</v>
      </c>
      <c r="BM13" s="67">
        <v>0</v>
      </c>
      <c r="BN13" s="67">
        <v>0</v>
      </c>
      <c r="BO13" s="67">
        <v>0</v>
      </c>
      <c r="BP13" s="67">
        <v>0</v>
      </c>
      <c r="BQ13" s="67">
        <v>0</v>
      </c>
      <c r="BR13" s="67">
        <v>0</v>
      </c>
      <c r="BS13" s="67">
        <v>0</v>
      </c>
      <c r="BT13" s="67">
        <v>0</v>
      </c>
      <c r="BU13" s="67">
        <v>0</v>
      </c>
      <c r="BV13" s="67">
        <v>0</v>
      </c>
      <c r="BW13" s="67">
        <v>0</v>
      </c>
      <c r="BX13" s="67">
        <v>0</v>
      </c>
      <c r="BY13" s="67">
        <v>0</v>
      </c>
      <c r="BZ13" s="67">
        <v>0</v>
      </c>
      <c r="CA13" s="67">
        <v>0</v>
      </c>
      <c r="CB13" s="67">
        <v>0</v>
      </c>
      <c r="CC13" s="67">
        <v>0</v>
      </c>
      <c r="CD13" s="67">
        <v>0</v>
      </c>
      <c r="CE13" s="67">
        <v>0</v>
      </c>
      <c r="CF13" s="67">
        <v>0</v>
      </c>
      <c r="CG13" s="67">
        <v>0</v>
      </c>
      <c r="CH13" s="67">
        <v>0</v>
      </c>
      <c r="CI13" s="67">
        <v>0</v>
      </c>
      <c r="CJ13" s="67">
        <v>0</v>
      </c>
      <c r="CK13" s="67">
        <v>0</v>
      </c>
      <c r="CL13" s="67">
        <v>0</v>
      </c>
      <c r="CM13" s="67">
        <v>0</v>
      </c>
      <c r="CN13" s="67">
        <v>0</v>
      </c>
      <c r="CO13" s="67">
        <v>0</v>
      </c>
      <c r="CP13" s="67">
        <v>0</v>
      </c>
      <c r="CQ13" s="67">
        <v>0</v>
      </c>
      <c r="CR13" s="67">
        <v>0</v>
      </c>
      <c r="CS13" s="67">
        <v>0</v>
      </c>
      <c r="CT13" s="67">
        <v>0</v>
      </c>
      <c r="CU13" s="67">
        <v>0</v>
      </c>
      <c r="CV13" s="67">
        <v>0</v>
      </c>
      <c r="CW13" s="67">
        <v>0</v>
      </c>
      <c r="CX13" s="67">
        <v>0</v>
      </c>
      <c r="CY13" s="67">
        <v>0</v>
      </c>
      <c r="CZ13" s="67">
        <v>0</v>
      </c>
      <c r="DA13" s="67">
        <v>0</v>
      </c>
      <c r="DB13" s="67">
        <v>0</v>
      </c>
      <c r="DC13" s="67">
        <v>0</v>
      </c>
      <c r="DD13" s="67">
        <v>0</v>
      </c>
      <c r="DE13" s="67">
        <v>0</v>
      </c>
      <c r="DF13" s="67">
        <v>0</v>
      </c>
      <c r="DG13" s="67">
        <v>0</v>
      </c>
      <c r="DH13" s="67">
        <v>0</v>
      </c>
      <c r="DI13" s="67">
        <v>0</v>
      </c>
      <c r="DJ13" s="67">
        <v>0</v>
      </c>
      <c r="DK13" s="67">
        <v>0</v>
      </c>
      <c r="DL13" s="67">
        <v>0</v>
      </c>
      <c r="DM13" s="67">
        <v>0</v>
      </c>
      <c r="DN13" s="67">
        <v>0</v>
      </c>
      <c r="DO13" s="67">
        <v>0</v>
      </c>
      <c r="DP13" s="67">
        <v>0</v>
      </c>
      <c r="DQ13" s="67">
        <v>0</v>
      </c>
      <c r="DR13" s="67">
        <v>0</v>
      </c>
      <c r="DS13" s="67">
        <v>0</v>
      </c>
      <c r="DT13" s="67">
        <v>0</v>
      </c>
      <c r="DU13" s="67">
        <v>0</v>
      </c>
      <c r="DV13" s="67">
        <v>0</v>
      </c>
      <c r="DW13" s="67">
        <v>0</v>
      </c>
      <c r="DX13" s="67">
        <v>0</v>
      </c>
      <c r="DY13" s="67">
        <v>0</v>
      </c>
      <c r="DZ13" s="67">
        <v>0</v>
      </c>
      <c r="EA13" s="67">
        <v>0</v>
      </c>
      <c r="EB13" s="67">
        <v>0</v>
      </c>
      <c r="EC13" s="67">
        <v>0</v>
      </c>
      <c r="ED13" s="67">
        <v>0</v>
      </c>
      <c r="EE13" s="67">
        <v>0</v>
      </c>
      <c r="EF13" s="67">
        <v>0</v>
      </c>
      <c r="EG13" s="67">
        <v>0</v>
      </c>
      <c r="EH13" s="67">
        <v>0</v>
      </c>
      <c r="EI13" s="67">
        <v>0</v>
      </c>
      <c r="EJ13" s="67">
        <v>0</v>
      </c>
      <c r="EK13" s="67">
        <v>0</v>
      </c>
      <c r="EL13" s="67">
        <v>0</v>
      </c>
      <c r="EM13" s="67">
        <v>0</v>
      </c>
      <c r="EN13" s="67">
        <v>0</v>
      </c>
      <c r="EO13" s="67">
        <v>0</v>
      </c>
      <c r="EP13" s="67">
        <v>0</v>
      </c>
      <c r="EQ13" s="67">
        <v>0</v>
      </c>
      <c r="ER13" s="67">
        <v>0</v>
      </c>
      <c r="ES13" s="67">
        <v>0</v>
      </c>
      <c r="ET13" s="67">
        <v>0</v>
      </c>
      <c r="EU13" s="67">
        <v>0</v>
      </c>
      <c r="EV13" s="67">
        <v>0</v>
      </c>
      <c r="EW13" s="67">
        <v>0</v>
      </c>
      <c r="EX13" s="67">
        <v>0</v>
      </c>
      <c r="EY13" s="67">
        <v>0</v>
      </c>
      <c r="EZ13" s="67">
        <v>0</v>
      </c>
      <c r="FA13" s="67">
        <v>0</v>
      </c>
      <c r="FB13" s="67">
        <v>0</v>
      </c>
      <c r="FC13" s="67">
        <v>0</v>
      </c>
      <c r="FD13" s="67">
        <v>0</v>
      </c>
      <c r="FE13" s="67">
        <v>0</v>
      </c>
      <c r="FF13" s="67">
        <v>0</v>
      </c>
      <c r="FG13" s="67">
        <v>0</v>
      </c>
      <c r="FH13" s="67">
        <v>0</v>
      </c>
      <c r="FI13" s="67">
        <v>0</v>
      </c>
      <c r="FJ13" s="67">
        <v>0</v>
      </c>
      <c r="FK13" s="67">
        <v>0</v>
      </c>
      <c r="FL13" s="67">
        <v>0</v>
      </c>
      <c r="FM13" s="67">
        <v>0</v>
      </c>
      <c r="FN13" s="67">
        <v>0</v>
      </c>
      <c r="FO13" s="67">
        <v>0</v>
      </c>
      <c r="FP13" s="67">
        <v>0</v>
      </c>
      <c r="FQ13" s="67">
        <v>0</v>
      </c>
      <c r="FR13" s="67">
        <v>0</v>
      </c>
      <c r="FS13" s="67">
        <v>0</v>
      </c>
      <c r="FT13" s="67">
        <v>0</v>
      </c>
      <c r="FU13" s="67">
        <v>0</v>
      </c>
      <c r="FV13" s="67">
        <v>0</v>
      </c>
      <c r="FW13" s="67">
        <v>0</v>
      </c>
      <c r="FX13" s="67">
        <v>0</v>
      </c>
      <c r="FY13" s="67">
        <v>0</v>
      </c>
      <c r="FZ13" s="67">
        <v>0</v>
      </c>
      <c r="GA13" s="67">
        <v>0</v>
      </c>
      <c r="GB13" s="67">
        <v>0</v>
      </c>
      <c r="GC13" s="67">
        <v>0</v>
      </c>
      <c r="GD13" s="67">
        <v>0</v>
      </c>
      <c r="GE13" s="67">
        <v>0</v>
      </c>
      <c r="GF13" s="67">
        <v>0</v>
      </c>
      <c r="GG13" s="67">
        <v>0</v>
      </c>
      <c r="GH13" s="67">
        <v>0</v>
      </c>
      <c r="GI13" s="67">
        <v>0</v>
      </c>
      <c r="GJ13" s="67">
        <v>0</v>
      </c>
      <c r="GK13" s="67">
        <v>0</v>
      </c>
      <c r="GL13" s="67">
        <v>0</v>
      </c>
      <c r="GM13" s="67">
        <v>0</v>
      </c>
      <c r="GN13" s="67">
        <v>0</v>
      </c>
      <c r="GO13" s="67">
        <v>0</v>
      </c>
      <c r="GP13" s="67">
        <v>0</v>
      </c>
      <c r="GQ13" s="67">
        <v>0</v>
      </c>
      <c r="GR13" s="67">
        <v>985187</v>
      </c>
      <c r="GS13" s="67">
        <v>7948695</v>
      </c>
    </row>
    <row r="14" spans="1:201" s="67" customFormat="1" x14ac:dyDescent="0.2">
      <c r="A14" s="85">
        <v>0</v>
      </c>
      <c r="B14" s="70">
        <v>0</v>
      </c>
      <c r="C14" s="70">
        <v>0</v>
      </c>
      <c r="D14" s="70">
        <v>0</v>
      </c>
      <c r="E14" s="70">
        <v>0</v>
      </c>
      <c r="F14" s="70">
        <v>0</v>
      </c>
      <c r="G14" s="70">
        <v>0</v>
      </c>
      <c r="H14" s="70">
        <v>0</v>
      </c>
      <c r="I14" s="70">
        <v>0</v>
      </c>
      <c r="J14" s="70">
        <v>0</v>
      </c>
      <c r="K14" s="70">
        <v>0</v>
      </c>
      <c r="L14" s="70">
        <v>0</v>
      </c>
      <c r="M14" s="70">
        <v>0</v>
      </c>
      <c r="N14" s="70">
        <v>0</v>
      </c>
      <c r="O14" s="70">
        <v>0</v>
      </c>
      <c r="P14" s="70">
        <v>0</v>
      </c>
      <c r="Q14" s="70">
        <v>0</v>
      </c>
      <c r="R14" s="70">
        <v>0</v>
      </c>
      <c r="S14" s="70">
        <v>0</v>
      </c>
      <c r="T14" s="70">
        <v>0</v>
      </c>
      <c r="U14" s="70">
        <v>0</v>
      </c>
      <c r="V14" s="70">
        <v>0</v>
      </c>
      <c r="W14" s="70">
        <v>0</v>
      </c>
      <c r="X14" s="70">
        <v>0</v>
      </c>
      <c r="Y14" s="70">
        <v>0</v>
      </c>
      <c r="Z14" s="70">
        <v>0</v>
      </c>
      <c r="AA14" s="70">
        <v>0</v>
      </c>
      <c r="AB14" s="70">
        <v>0</v>
      </c>
      <c r="AC14" s="70">
        <v>0</v>
      </c>
      <c r="AD14" s="70">
        <v>0</v>
      </c>
      <c r="AE14" s="67">
        <v>0</v>
      </c>
      <c r="AF14" s="67">
        <v>0</v>
      </c>
      <c r="AG14" s="67">
        <v>0</v>
      </c>
      <c r="AH14" s="67">
        <v>0</v>
      </c>
      <c r="AI14" s="67">
        <v>0</v>
      </c>
      <c r="AJ14" s="67">
        <v>0</v>
      </c>
      <c r="AK14" s="67">
        <v>0</v>
      </c>
      <c r="AL14" s="67">
        <v>0</v>
      </c>
      <c r="AM14" s="67">
        <v>0</v>
      </c>
      <c r="AN14" s="67">
        <v>0</v>
      </c>
      <c r="AO14" s="67">
        <v>0</v>
      </c>
      <c r="AP14" s="67">
        <v>0</v>
      </c>
      <c r="AQ14" s="67">
        <v>0</v>
      </c>
      <c r="AR14" s="67">
        <v>0</v>
      </c>
      <c r="AS14" s="67">
        <v>0</v>
      </c>
      <c r="AT14" s="67">
        <v>0</v>
      </c>
      <c r="AU14" s="67">
        <v>0</v>
      </c>
      <c r="AV14" s="67">
        <v>0</v>
      </c>
      <c r="AW14" s="67">
        <v>0</v>
      </c>
      <c r="AX14" s="67">
        <v>0</v>
      </c>
      <c r="AY14" s="67">
        <v>0</v>
      </c>
      <c r="AZ14" s="67">
        <v>0</v>
      </c>
      <c r="BA14" s="67">
        <v>0</v>
      </c>
      <c r="BB14" s="67">
        <v>0</v>
      </c>
      <c r="BC14" s="67">
        <v>0</v>
      </c>
      <c r="BD14" s="67">
        <v>0</v>
      </c>
      <c r="BE14" s="67">
        <v>0</v>
      </c>
      <c r="BF14" s="67">
        <v>0</v>
      </c>
      <c r="BG14" s="67">
        <v>0</v>
      </c>
      <c r="BH14" s="67">
        <v>0</v>
      </c>
      <c r="BI14" s="67">
        <v>0</v>
      </c>
      <c r="BJ14" s="67">
        <v>0</v>
      </c>
      <c r="BK14" s="67">
        <v>0</v>
      </c>
      <c r="BL14" s="67">
        <v>0</v>
      </c>
      <c r="BM14" s="67">
        <v>0</v>
      </c>
      <c r="BN14" s="67">
        <v>0</v>
      </c>
      <c r="BO14" s="67">
        <v>0</v>
      </c>
      <c r="BP14" s="67">
        <v>0</v>
      </c>
      <c r="BQ14" s="67">
        <v>0</v>
      </c>
      <c r="BR14" s="67">
        <v>0</v>
      </c>
      <c r="BS14" s="67">
        <v>0</v>
      </c>
      <c r="BT14" s="67">
        <v>0</v>
      </c>
      <c r="BU14" s="67">
        <v>0</v>
      </c>
      <c r="BV14" s="67">
        <v>0</v>
      </c>
      <c r="BW14" s="67">
        <v>0</v>
      </c>
      <c r="BX14" s="67">
        <v>0</v>
      </c>
      <c r="BY14" s="67">
        <v>0</v>
      </c>
      <c r="BZ14" s="67">
        <v>0</v>
      </c>
      <c r="CA14" s="67">
        <v>0</v>
      </c>
      <c r="CB14" s="67">
        <v>0</v>
      </c>
      <c r="CC14" s="67">
        <v>0</v>
      </c>
      <c r="CD14" s="67">
        <v>0</v>
      </c>
      <c r="CE14" s="67">
        <v>0</v>
      </c>
      <c r="CF14" s="67">
        <v>0</v>
      </c>
      <c r="CG14" s="67">
        <v>0</v>
      </c>
      <c r="CH14" s="67">
        <v>0</v>
      </c>
      <c r="CI14" s="67">
        <v>0</v>
      </c>
      <c r="CJ14" s="67">
        <v>0</v>
      </c>
      <c r="CK14" s="67">
        <v>0</v>
      </c>
      <c r="CL14" s="67">
        <v>0</v>
      </c>
      <c r="CM14" s="67">
        <v>0</v>
      </c>
      <c r="CN14" s="67">
        <v>0</v>
      </c>
      <c r="CO14" s="67">
        <v>0</v>
      </c>
      <c r="CP14" s="67">
        <v>0</v>
      </c>
      <c r="CQ14" s="67">
        <v>0</v>
      </c>
      <c r="CR14" s="67">
        <v>0</v>
      </c>
      <c r="CS14" s="67">
        <v>0</v>
      </c>
      <c r="CT14" s="67">
        <v>0</v>
      </c>
      <c r="CU14" s="67">
        <v>0</v>
      </c>
      <c r="CV14" s="67">
        <v>0</v>
      </c>
      <c r="CW14" s="67">
        <v>0</v>
      </c>
      <c r="CX14" s="67">
        <v>0</v>
      </c>
      <c r="CY14" s="67">
        <v>0</v>
      </c>
      <c r="CZ14" s="67">
        <v>0</v>
      </c>
      <c r="DA14" s="67">
        <v>0</v>
      </c>
      <c r="DB14" s="67">
        <v>0</v>
      </c>
      <c r="DC14" s="67">
        <v>0</v>
      </c>
      <c r="DD14" s="67">
        <v>0</v>
      </c>
      <c r="DE14" s="67">
        <v>0</v>
      </c>
      <c r="DF14" s="67">
        <v>0</v>
      </c>
      <c r="DG14" s="67">
        <v>0</v>
      </c>
      <c r="DH14" s="67">
        <v>0</v>
      </c>
      <c r="DI14" s="67">
        <v>0</v>
      </c>
      <c r="DJ14" s="67">
        <v>0</v>
      </c>
      <c r="DK14" s="67">
        <v>0</v>
      </c>
      <c r="DL14" s="67">
        <v>0</v>
      </c>
      <c r="DM14" s="67">
        <v>0</v>
      </c>
      <c r="DN14" s="67">
        <v>0</v>
      </c>
      <c r="DO14" s="67">
        <v>0</v>
      </c>
      <c r="DP14" s="67">
        <v>0</v>
      </c>
      <c r="DQ14" s="67">
        <v>0</v>
      </c>
      <c r="DR14" s="67">
        <v>0</v>
      </c>
      <c r="DS14" s="67">
        <v>0</v>
      </c>
      <c r="DT14" s="67">
        <v>0</v>
      </c>
      <c r="DU14" s="67">
        <v>0</v>
      </c>
      <c r="DV14" s="67">
        <v>0</v>
      </c>
      <c r="DW14" s="67">
        <v>0</v>
      </c>
      <c r="DX14" s="67">
        <v>0</v>
      </c>
      <c r="DY14" s="67">
        <v>0</v>
      </c>
      <c r="DZ14" s="67">
        <v>0</v>
      </c>
      <c r="EA14" s="67">
        <v>0</v>
      </c>
      <c r="EB14" s="67">
        <v>0</v>
      </c>
      <c r="EC14" s="67">
        <v>0</v>
      </c>
      <c r="ED14" s="67">
        <v>0</v>
      </c>
      <c r="EE14" s="67">
        <v>0</v>
      </c>
      <c r="EF14" s="67">
        <v>0</v>
      </c>
      <c r="EG14" s="67">
        <v>0</v>
      </c>
      <c r="EH14" s="67">
        <v>0</v>
      </c>
      <c r="EI14" s="67">
        <v>0</v>
      </c>
      <c r="EJ14" s="67">
        <v>0</v>
      </c>
      <c r="EK14" s="67">
        <v>0</v>
      </c>
      <c r="EL14" s="67">
        <v>0</v>
      </c>
      <c r="EM14" s="67">
        <v>0</v>
      </c>
      <c r="EN14" s="67">
        <v>0</v>
      </c>
      <c r="EO14" s="67">
        <v>0</v>
      </c>
      <c r="EP14" s="67">
        <v>0</v>
      </c>
      <c r="EQ14" s="67">
        <v>0</v>
      </c>
      <c r="ER14" s="67">
        <v>0</v>
      </c>
      <c r="ES14" s="67">
        <v>0</v>
      </c>
      <c r="ET14" s="67">
        <v>0</v>
      </c>
      <c r="EU14" s="67">
        <v>0</v>
      </c>
      <c r="EV14" s="67">
        <v>0</v>
      </c>
      <c r="EW14" s="67">
        <v>0</v>
      </c>
      <c r="EX14" s="67">
        <v>0</v>
      </c>
      <c r="EY14" s="67">
        <v>0</v>
      </c>
      <c r="EZ14" s="67">
        <v>0</v>
      </c>
      <c r="FA14" s="67">
        <v>0</v>
      </c>
      <c r="FB14" s="67">
        <v>0</v>
      </c>
      <c r="FC14" s="67">
        <v>0</v>
      </c>
      <c r="FD14" s="67">
        <v>0</v>
      </c>
      <c r="FE14" s="67">
        <v>0</v>
      </c>
      <c r="FF14" s="67">
        <v>0</v>
      </c>
      <c r="FG14" s="67">
        <v>0</v>
      </c>
      <c r="FH14" s="67">
        <v>0</v>
      </c>
      <c r="FI14" s="67">
        <v>0</v>
      </c>
      <c r="FJ14" s="67">
        <v>0</v>
      </c>
      <c r="FK14" s="67">
        <v>0</v>
      </c>
      <c r="FL14" s="67">
        <v>0</v>
      </c>
      <c r="FM14" s="67">
        <v>0</v>
      </c>
      <c r="FN14" s="67">
        <v>0</v>
      </c>
      <c r="FO14" s="67">
        <v>0</v>
      </c>
      <c r="FP14" s="67">
        <v>0</v>
      </c>
      <c r="FQ14" s="67">
        <v>0</v>
      </c>
      <c r="FR14" s="67">
        <v>0</v>
      </c>
      <c r="FS14" s="67">
        <v>0</v>
      </c>
      <c r="FT14" s="67">
        <v>0</v>
      </c>
      <c r="FU14" s="67">
        <v>0</v>
      </c>
      <c r="FV14" s="67">
        <v>0</v>
      </c>
      <c r="FW14" s="67">
        <v>0</v>
      </c>
      <c r="FX14" s="67">
        <v>0</v>
      </c>
      <c r="FY14" s="67">
        <v>0</v>
      </c>
      <c r="FZ14" s="67">
        <v>0</v>
      </c>
      <c r="GA14" s="67">
        <v>0</v>
      </c>
      <c r="GB14" s="67">
        <v>0</v>
      </c>
      <c r="GC14" s="67">
        <v>0</v>
      </c>
      <c r="GD14" s="67">
        <v>0</v>
      </c>
      <c r="GE14" s="67">
        <v>0</v>
      </c>
      <c r="GF14" s="67">
        <v>0</v>
      </c>
      <c r="GG14" s="67">
        <v>0</v>
      </c>
      <c r="GH14" s="67">
        <v>0</v>
      </c>
      <c r="GI14" s="67">
        <v>0</v>
      </c>
      <c r="GJ14" s="67">
        <v>0</v>
      </c>
      <c r="GK14" s="67">
        <v>0</v>
      </c>
      <c r="GL14" s="67">
        <v>0</v>
      </c>
      <c r="GM14" s="67">
        <v>0</v>
      </c>
      <c r="GN14" s="67">
        <v>0</v>
      </c>
      <c r="GO14" s="67">
        <v>0</v>
      </c>
      <c r="GP14" s="67">
        <v>0</v>
      </c>
      <c r="GQ14" s="67">
        <v>0</v>
      </c>
      <c r="GR14" s="67">
        <v>0</v>
      </c>
      <c r="GS14" s="67">
        <v>0</v>
      </c>
    </row>
    <row r="15" spans="1:201" s="67" customFormat="1" x14ac:dyDescent="0.2">
      <c r="A15" s="85">
        <v>0</v>
      </c>
      <c r="B15" s="70">
        <v>0</v>
      </c>
      <c r="C15" s="70">
        <v>0</v>
      </c>
      <c r="D15" s="70">
        <v>0</v>
      </c>
      <c r="E15" s="70">
        <v>0</v>
      </c>
      <c r="F15" s="70">
        <v>0</v>
      </c>
      <c r="G15" s="70">
        <v>0</v>
      </c>
      <c r="H15" s="70">
        <v>0</v>
      </c>
      <c r="I15" s="70">
        <v>0</v>
      </c>
      <c r="J15" s="70">
        <v>0</v>
      </c>
      <c r="K15" s="70">
        <v>0</v>
      </c>
      <c r="L15" s="70">
        <v>0</v>
      </c>
      <c r="M15" s="70">
        <v>0</v>
      </c>
      <c r="N15" s="70">
        <v>0</v>
      </c>
      <c r="O15" s="70">
        <v>0</v>
      </c>
      <c r="P15" s="70">
        <v>0</v>
      </c>
      <c r="Q15" s="70">
        <v>0</v>
      </c>
      <c r="R15" s="70">
        <v>0</v>
      </c>
      <c r="S15" s="70">
        <v>0</v>
      </c>
      <c r="T15" s="70">
        <v>0</v>
      </c>
      <c r="U15" s="70">
        <v>0</v>
      </c>
      <c r="V15" s="70">
        <v>0</v>
      </c>
      <c r="W15" s="70">
        <v>0</v>
      </c>
      <c r="X15" s="70">
        <v>0</v>
      </c>
      <c r="Y15" s="70">
        <v>0</v>
      </c>
      <c r="Z15" s="70">
        <v>0</v>
      </c>
      <c r="AA15" s="70">
        <v>0</v>
      </c>
      <c r="AB15" s="70">
        <v>0</v>
      </c>
      <c r="AC15" s="70">
        <v>0</v>
      </c>
      <c r="AD15" s="70">
        <v>0</v>
      </c>
      <c r="AE15" s="67">
        <v>0</v>
      </c>
      <c r="AF15" s="67">
        <v>0</v>
      </c>
      <c r="AG15" s="67">
        <v>0</v>
      </c>
      <c r="AH15" s="67">
        <v>0</v>
      </c>
      <c r="AI15" s="67">
        <v>0</v>
      </c>
      <c r="AJ15" s="67">
        <v>0</v>
      </c>
      <c r="AK15" s="67">
        <v>0</v>
      </c>
      <c r="AL15" s="67">
        <v>0</v>
      </c>
      <c r="AM15" s="67">
        <v>0</v>
      </c>
      <c r="AN15" s="67">
        <v>0</v>
      </c>
      <c r="AO15" s="67">
        <v>0</v>
      </c>
      <c r="AP15" s="67">
        <v>0</v>
      </c>
      <c r="AQ15" s="67">
        <v>0</v>
      </c>
      <c r="AR15" s="67">
        <v>0</v>
      </c>
      <c r="AS15" s="67">
        <v>0</v>
      </c>
      <c r="AT15" s="67">
        <v>0</v>
      </c>
      <c r="AU15" s="67">
        <v>0</v>
      </c>
      <c r="AV15" s="67">
        <v>0</v>
      </c>
      <c r="AW15" s="67">
        <v>0</v>
      </c>
      <c r="AX15" s="67">
        <v>0</v>
      </c>
      <c r="AY15" s="67">
        <v>0</v>
      </c>
      <c r="AZ15" s="67">
        <v>0</v>
      </c>
      <c r="BA15" s="67">
        <v>0</v>
      </c>
      <c r="BB15" s="67">
        <v>0</v>
      </c>
      <c r="BC15" s="67">
        <v>0</v>
      </c>
      <c r="BD15" s="67">
        <v>0</v>
      </c>
      <c r="BE15" s="67">
        <v>0</v>
      </c>
      <c r="BF15" s="67">
        <v>0</v>
      </c>
      <c r="BG15" s="67">
        <v>0</v>
      </c>
      <c r="BH15" s="67">
        <v>0</v>
      </c>
      <c r="BI15" s="67">
        <v>0</v>
      </c>
      <c r="BJ15" s="67">
        <v>0</v>
      </c>
      <c r="BK15" s="67">
        <v>0</v>
      </c>
      <c r="BL15" s="67">
        <v>0</v>
      </c>
      <c r="BM15" s="67">
        <v>0</v>
      </c>
      <c r="BN15" s="67">
        <v>0</v>
      </c>
      <c r="BO15" s="67">
        <v>0</v>
      </c>
      <c r="BP15" s="67">
        <v>0</v>
      </c>
      <c r="BQ15" s="67">
        <v>0</v>
      </c>
      <c r="BR15" s="67">
        <v>0</v>
      </c>
      <c r="BS15" s="67">
        <v>0</v>
      </c>
      <c r="BT15" s="67">
        <v>0</v>
      </c>
      <c r="BU15" s="67">
        <v>0</v>
      </c>
      <c r="BV15" s="67">
        <v>0</v>
      </c>
      <c r="BW15" s="67">
        <v>0</v>
      </c>
      <c r="BX15" s="67">
        <v>0</v>
      </c>
      <c r="BY15" s="67">
        <v>0</v>
      </c>
      <c r="BZ15" s="67">
        <v>0</v>
      </c>
      <c r="CA15" s="67">
        <v>0</v>
      </c>
      <c r="CB15" s="67">
        <v>0</v>
      </c>
      <c r="CC15" s="67">
        <v>0</v>
      </c>
      <c r="CD15" s="67">
        <v>0</v>
      </c>
      <c r="CE15" s="67">
        <v>0</v>
      </c>
      <c r="CF15" s="67">
        <v>0</v>
      </c>
      <c r="CG15" s="67">
        <v>0</v>
      </c>
      <c r="CH15" s="67">
        <v>0</v>
      </c>
      <c r="CI15" s="67">
        <v>0</v>
      </c>
      <c r="CJ15" s="67">
        <v>0</v>
      </c>
      <c r="CK15" s="67">
        <v>0</v>
      </c>
      <c r="CL15" s="67">
        <v>0</v>
      </c>
      <c r="CM15" s="67">
        <v>0</v>
      </c>
      <c r="CN15" s="67">
        <v>0</v>
      </c>
      <c r="CO15" s="67">
        <v>0</v>
      </c>
      <c r="CP15" s="67">
        <v>0</v>
      </c>
      <c r="CQ15" s="67">
        <v>0</v>
      </c>
      <c r="CR15" s="67">
        <v>0</v>
      </c>
      <c r="CS15" s="67">
        <v>0</v>
      </c>
      <c r="CT15" s="67">
        <v>0</v>
      </c>
      <c r="CU15" s="67">
        <v>0</v>
      </c>
      <c r="CV15" s="67">
        <v>0</v>
      </c>
      <c r="CW15" s="67">
        <v>0</v>
      </c>
      <c r="CX15" s="67">
        <v>0</v>
      </c>
      <c r="CY15" s="67">
        <v>0</v>
      </c>
      <c r="CZ15" s="67">
        <v>0</v>
      </c>
      <c r="DA15" s="67">
        <v>0</v>
      </c>
      <c r="DB15" s="67">
        <v>0</v>
      </c>
      <c r="DC15" s="67">
        <v>0</v>
      </c>
      <c r="DD15" s="67">
        <v>0</v>
      </c>
      <c r="DE15" s="67">
        <v>0</v>
      </c>
      <c r="DF15" s="67">
        <v>0</v>
      </c>
      <c r="DG15" s="67">
        <v>0</v>
      </c>
      <c r="DH15" s="67">
        <v>0</v>
      </c>
      <c r="DI15" s="67">
        <v>0</v>
      </c>
      <c r="DJ15" s="67">
        <v>0</v>
      </c>
      <c r="DK15" s="67">
        <v>0</v>
      </c>
      <c r="DL15" s="67">
        <v>0</v>
      </c>
      <c r="DM15" s="67">
        <v>0</v>
      </c>
      <c r="DN15" s="67">
        <v>0</v>
      </c>
      <c r="DO15" s="67">
        <v>0</v>
      </c>
      <c r="DP15" s="67">
        <v>0</v>
      </c>
      <c r="DQ15" s="67">
        <v>0</v>
      </c>
      <c r="DR15" s="67">
        <v>0</v>
      </c>
      <c r="DS15" s="67">
        <v>0</v>
      </c>
      <c r="DT15" s="67">
        <v>0</v>
      </c>
      <c r="DU15" s="67">
        <v>0</v>
      </c>
      <c r="DV15" s="67">
        <v>0</v>
      </c>
      <c r="DW15" s="67">
        <v>0</v>
      </c>
      <c r="DX15" s="67">
        <v>0</v>
      </c>
      <c r="DY15" s="67">
        <v>0</v>
      </c>
      <c r="DZ15" s="67">
        <v>0</v>
      </c>
      <c r="EA15" s="67">
        <v>0</v>
      </c>
      <c r="EB15" s="67">
        <v>0</v>
      </c>
      <c r="EC15" s="67">
        <v>0</v>
      </c>
      <c r="ED15" s="67">
        <v>0</v>
      </c>
      <c r="EE15" s="67">
        <v>0</v>
      </c>
      <c r="EF15" s="67">
        <v>0</v>
      </c>
      <c r="EG15" s="67">
        <v>0</v>
      </c>
      <c r="EH15" s="67">
        <v>0</v>
      </c>
      <c r="EI15" s="67">
        <v>0</v>
      </c>
      <c r="EJ15" s="67">
        <v>0</v>
      </c>
      <c r="EK15" s="67">
        <v>0</v>
      </c>
      <c r="EL15" s="67">
        <v>0</v>
      </c>
      <c r="EM15" s="67">
        <v>0</v>
      </c>
      <c r="EN15" s="67">
        <v>0</v>
      </c>
      <c r="EO15" s="67">
        <v>0</v>
      </c>
      <c r="EP15" s="67">
        <v>0</v>
      </c>
      <c r="EQ15" s="67">
        <v>0</v>
      </c>
      <c r="ER15" s="67">
        <v>0</v>
      </c>
      <c r="ES15" s="67">
        <v>0</v>
      </c>
      <c r="ET15" s="67">
        <v>0</v>
      </c>
      <c r="EU15" s="67">
        <v>0</v>
      </c>
      <c r="EV15" s="67">
        <v>0</v>
      </c>
      <c r="EW15" s="67">
        <v>0</v>
      </c>
      <c r="EX15" s="67">
        <v>0</v>
      </c>
      <c r="EY15" s="67">
        <v>0</v>
      </c>
      <c r="EZ15" s="67">
        <v>0</v>
      </c>
      <c r="FA15" s="67">
        <v>0</v>
      </c>
      <c r="FB15" s="67">
        <v>0</v>
      </c>
      <c r="FC15" s="67">
        <v>0</v>
      </c>
      <c r="FD15" s="67">
        <v>0</v>
      </c>
      <c r="FE15" s="67">
        <v>0</v>
      </c>
      <c r="FF15" s="67">
        <v>0</v>
      </c>
      <c r="FG15" s="67">
        <v>0</v>
      </c>
      <c r="FH15" s="67">
        <v>0</v>
      </c>
      <c r="FI15" s="67">
        <v>0</v>
      </c>
      <c r="FJ15" s="67">
        <v>0</v>
      </c>
      <c r="FK15" s="67">
        <v>0</v>
      </c>
      <c r="FL15" s="67">
        <v>0</v>
      </c>
      <c r="FM15" s="67">
        <v>0</v>
      </c>
      <c r="FN15" s="67">
        <v>0</v>
      </c>
      <c r="FO15" s="67">
        <v>0</v>
      </c>
      <c r="FP15" s="67">
        <v>0</v>
      </c>
      <c r="FQ15" s="67">
        <v>0</v>
      </c>
      <c r="FR15" s="67">
        <v>0</v>
      </c>
      <c r="FS15" s="67">
        <v>0</v>
      </c>
      <c r="FT15" s="67">
        <v>0</v>
      </c>
      <c r="FU15" s="67">
        <v>0</v>
      </c>
      <c r="FV15" s="67">
        <v>0</v>
      </c>
      <c r="FW15" s="67">
        <v>0</v>
      </c>
      <c r="FX15" s="67">
        <v>0</v>
      </c>
      <c r="FY15" s="67">
        <v>0</v>
      </c>
      <c r="FZ15" s="67">
        <v>0</v>
      </c>
      <c r="GA15" s="67">
        <v>0</v>
      </c>
      <c r="GB15" s="67">
        <v>0</v>
      </c>
      <c r="GC15" s="67">
        <v>0</v>
      </c>
      <c r="GD15" s="67">
        <v>0</v>
      </c>
      <c r="GE15" s="67">
        <v>0</v>
      </c>
      <c r="GF15" s="67">
        <v>0</v>
      </c>
      <c r="GG15" s="67">
        <v>0</v>
      </c>
      <c r="GH15" s="67">
        <v>0</v>
      </c>
      <c r="GI15" s="67">
        <v>0</v>
      </c>
      <c r="GJ15" s="67">
        <v>0</v>
      </c>
      <c r="GK15" s="67">
        <v>0</v>
      </c>
      <c r="GL15" s="67">
        <v>0</v>
      </c>
      <c r="GM15" s="67">
        <v>0</v>
      </c>
      <c r="GN15" s="67">
        <v>0</v>
      </c>
      <c r="GO15" s="67">
        <v>0</v>
      </c>
      <c r="GP15" s="67">
        <v>0</v>
      </c>
      <c r="GQ15" s="67">
        <v>0</v>
      </c>
      <c r="GR15" s="67">
        <v>0</v>
      </c>
      <c r="GS15" s="67">
        <v>0</v>
      </c>
    </row>
    <row r="16" spans="1:201" s="67" customFormat="1" x14ac:dyDescent="0.2">
      <c r="A16" s="85">
        <v>0</v>
      </c>
      <c r="B16" s="70">
        <v>0</v>
      </c>
      <c r="C16" s="70">
        <v>0</v>
      </c>
      <c r="D16" s="70">
        <v>0</v>
      </c>
      <c r="E16" s="70">
        <v>0</v>
      </c>
      <c r="F16" s="70">
        <v>0</v>
      </c>
      <c r="G16" s="70">
        <v>0</v>
      </c>
      <c r="H16" s="70">
        <v>0</v>
      </c>
      <c r="I16" s="70">
        <v>0</v>
      </c>
      <c r="J16" s="70">
        <v>0</v>
      </c>
      <c r="K16" s="70">
        <v>0</v>
      </c>
      <c r="L16" s="70">
        <v>0</v>
      </c>
      <c r="M16" s="70">
        <v>0</v>
      </c>
      <c r="N16" s="70">
        <v>0</v>
      </c>
      <c r="O16" s="70">
        <v>0</v>
      </c>
      <c r="P16" s="70">
        <v>0</v>
      </c>
      <c r="Q16" s="70">
        <v>0</v>
      </c>
      <c r="R16" s="70">
        <v>0</v>
      </c>
      <c r="S16" s="70">
        <v>0</v>
      </c>
      <c r="T16" s="70">
        <v>0</v>
      </c>
      <c r="U16" s="70">
        <v>0</v>
      </c>
      <c r="V16" s="70">
        <v>0</v>
      </c>
      <c r="W16" s="70">
        <v>0</v>
      </c>
      <c r="X16" s="70">
        <v>0</v>
      </c>
      <c r="Y16" s="70">
        <v>0</v>
      </c>
      <c r="Z16" s="70">
        <v>0</v>
      </c>
      <c r="AA16" s="70">
        <v>0</v>
      </c>
      <c r="AB16" s="70">
        <v>0</v>
      </c>
      <c r="AC16" s="70">
        <v>0</v>
      </c>
      <c r="AD16" s="70">
        <v>0</v>
      </c>
      <c r="AE16" s="67">
        <v>0</v>
      </c>
      <c r="AF16" s="67">
        <v>0</v>
      </c>
      <c r="AG16" s="67">
        <v>0</v>
      </c>
      <c r="AH16" s="67">
        <v>0</v>
      </c>
      <c r="AI16" s="67">
        <v>0</v>
      </c>
      <c r="AJ16" s="67">
        <v>0</v>
      </c>
      <c r="AK16" s="67">
        <v>0</v>
      </c>
      <c r="AL16" s="67">
        <v>0</v>
      </c>
      <c r="AM16" s="67">
        <v>0</v>
      </c>
      <c r="AN16" s="67">
        <v>0</v>
      </c>
      <c r="AO16" s="67">
        <v>0</v>
      </c>
      <c r="AP16" s="67">
        <v>0</v>
      </c>
      <c r="AQ16" s="67">
        <v>0</v>
      </c>
      <c r="AR16" s="67">
        <v>0</v>
      </c>
      <c r="AS16" s="67">
        <v>0</v>
      </c>
      <c r="AT16" s="67">
        <v>0</v>
      </c>
      <c r="AU16" s="67">
        <v>0</v>
      </c>
      <c r="AV16" s="67">
        <v>0</v>
      </c>
      <c r="AW16" s="67">
        <v>0</v>
      </c>
      <c r="AX16" s="67">
        <v>0</v>
      </c>
      <c r="AY16" s="67">
        <v>0</v>
      </c>
      <c r="AZ16" s="67">
        <v>0</v>
      </c>
      <c r="BA16" s="67">
        <v>0</v>
      </c>
      <c r="BB16" s="67">
        <v>0</v>
      </c>
      <c r="BC16" s="67">
        <v>0</v>
      </c>
      <c r="BD16" s="67">
        <v>0</v>
      </c>
      <c r="BE16" s="67">
        <v>0</v>
      </c>
      <c r="BF16" s="67">
        <v>0</v>
      </c>
      <c r="BG16" s="67">
        <v>0</v>
      </c>
      <c r="BH16" s="67">
        <v>0</v>
      </c>
      <c r="BI16" s="67">
        <v>0</v>
      </c>
      <c r="BJ16" s="67">
        <v>0</v>
      </c>
      <c r="BK16" s="67">
        <v>0</v>
      </c>
      <c r="BL16" s="67">
        <v>0</v>
      </c>
      <c r="BM16" s="67">
        <v>0</v>
      </c>
      <c r="BN16" s="67">
        <v>0</v>
      </c>
      <c r="BO16" s="67">
        <v>0</v>
      </c>
      <c r="BP16" s="67">
        <v>0</v>
      </c>
      <c r="BQ16" s="67">
        <v>0</v>
      </c>
      <c r="BR16" s="67">
        <v>0</v>
      </c>
      <c r="BS16" s="67">
        <v>0</v>
      </c>
      <c r="BT16" s="67">
        <v>0</v>
      </c>
      <c r="BU16" s="67">
        <v>0</v>
      </c>
      <c r="BV16" s="67">
        <v>0</v>
      </c>
      <c r="BW16" s="67">
        <v>0</v>
      </c>
      <c r="BX16" s="67">
        <v>0</v>
      </c>
      <c r="BY16" s="67">
        <v>0</v>
      </c>
      <c r="BZ16" s="67">
        <v>0</v>
      </c>
      <c r="CA16" s="67">
        <v>0</v>
      </c>
      <c r="CB16" s="67">
        <v>0</v>
      </c>
      <c r="CC16" s="67">
        <v>0</v>
      </c>
      <c r="CD16" s="67">
        <v>0</v>
      </c>
      <c r="CE16" s="67">
        <v>0</v>
      </c>
      <c r="CF16" s="67">
        <v>0</v>
      </c>
      <c r="CG16" s="67">
        <v>0</v>
      </c>
      <c r="CH16" s="67">
        <v>0</v>
      </c>
      <c r="CI16" s="67">
        <v>0</v>
      </c>
      <c r="CJ16" s="67">
        <v>0</v>
      </c>
      <c r="CK16" s="67">
        <v>0</v>
      </c>
      <c r="CL16" s="67">
        <v>0</v>
      </c>
      <c r="CM16" s="67">
        <v>0</v>
      </c>
      <c r="CN16" s="67">
        <v>0</v>
      </c>
      <c r="CO16" s="67">
        <v>0</v>
      </c>
      <c r="CP16" s="67">
        <v>0</v>
      </c>
      <c r="CQ16" s="67">
        <v>0</v>
      </c>
      <c r="CR16" s="67">
        <v>0</v>
      </c>
      <c r="CS16" s="67">
        <v>0</v>
      </c>
      <c r="CT16" s="67">
        <v>0</v>
      </c>
      <c r="CU16" s="67">
        <v>0</v>
      </c>
      <c r="CV16" s="67">
        <v>0</v>
      </c>
      <c r="CW16" s="67">
        <v>0</v>
      </c>
      <c r="CX16" s="67">
        <v>0</v>
      </c>
      <c r="CY16" s="67">
        <v>0</v>
      </c>
      <c r="CZ16" s="67">
        <v>0</v>
      </c>
      <c r="DA16" s="67">
        <v>0</v>
      </c>
      <c r="DB16" s="67">
        <v>0</v>
      </c>
      <c r="DC16" s="67">
        <v>0</v>
      </c>
      <c r="DD16" s="67">
        <v>0</v>
      </c>
      <c r="DE16" s="67">
        <v>0</v>
      </c>
      <c r="DF16" s="67">
        <v>0</v>
      </c>
      <c r="DG16" s="67">
        <v>0</v>
      </c>
      <c r="DH16" s="67">
        <v>0</v>
      </c>
      <c r="DI16" s="67">
        <v>0</v>
      </c>
      <c r="DJ16" s="67">
        <v>0</v>
      </c>
      <c r="DK16" s="67">
        <v>0</v>
      </c>
      <c r="DL16" s="67">
        <v>0</v>
      </c>
      <c r="DM16" s="67">
        <v>0</v>
      </c>
      <c r="DN16" s="67">
        <v>0</v>
      </c>
      <c r="DO16" s="67">
        <v>0</v>
      </c>
      <c r="DP16" s="67">
        <v>0</v>
      </c>
      <c r="DQ16" s="67">
        <v>0</v>
      </c>
      <c r="DR16" s="67">
        <v>0</v>
      </c>
      <c r="DS16" s="67">
        <v>0</v>
      </c>
      <c r="DT16" s="67">
        <v>0</v>
      </c>
      <c r="DU16" s="67">
        <v>0</v>
      </c>
      <c r="DV16" s="67">
        <v>0</v>
      </c>
      <c r="DW16" s="67">
        <v>0</v>
      </c>
      <c r="DX16" s="67">
        <v>0</v>
      </c>
      <c r="DY16" s="67">
        <v>0</v>
      </c>
      <c r="DZ16" s="67">
        <v>0</v>
      </c>
      <c r="EA16" s="67">
        <v>0</v>
      </c>
      <c r="EB16" s="67">
        <v>0</v>
      </c>
      <c r="EC16" s="67">
        <v>0</v>
      </c>
      <c r="ED16" s="67">
        <v>0</v>
      </c>
      <c r="EE16" s="67">
        <v>0</v>
      </c>
      <c r="EF16" s="67">
        <v>0</v>
      </c>
      <c r="EG16" s="67">
        <v>0</v>
      </c>
      <c r="EH16" s="67">
        <v>0</v>
      </c>
      <c r="EI16" s="67">
        <v>0</v>
      </c>
      <c r="EJ16" s="67">
        <v>0</v>
      </c>
      <c r="EK16" s="67">
        <v>0</v>
      </c>
      <c r="EL16" s="67">
        <v>0</v>
      </c>
      <c r="EM16" s="67">
        <v>0</v>
      </c>
      <c r="EN16" s="67">
        <v>0</v>
      </c>
      <c r="EO16" s="67">
        <v>0</v>
      </c>
      <c r="EP16" s="67">
        <v>0</v>
      </c>
      <c r="EQ16" s="67">
        <v>0</v>
      </c>
      <c r="ER16" s="67">
        <v>0</v>
      </c>
      <c r="ES16" s="67">
        <v>0</v>
      </c>
      <c r="ET16" s="67">
        <v>0</v>
      </c>
      <c r="EU16" s="67">
        <v>0</v>
      </c>
      <c r="EV16" s="67">
        <v>0</v>
      </c>
      <c r="EW16" s="67">
        <v>0</v>
      </c>
      <c r="EX16" s="67">
        <v>0</v>
      </c>
      <c r="EY16" s="67">
        <v>0</v>
      </c>
      <c r="EZ16" s="67">
        <v>0</v>
      </c>
      <c r="FA16" s="67">
        <v>0</v>
      </c>
      <c r="FB16" s="67">
        <v>0</v>
      </c>
      <c r="FC16" s="67">
        <v>0</v>
      </c>
      <c r="FD16" s="67">
        <v>0</v>
      </c>
      <c r="FE16" s="67">
        <v>0</v>
      </c>
      <c r="FF16" s="67">
        <v>0</v>
      </c>
      <c r="FG16" s="67">
        <v>0</v>
      </c>
      <c r="FH16" s="67">
        <v>0</v>
      </c>
      <c r="FI16" s="67">
        <v>0</v>
      </c>
      <c r="FJ16" s="67">
        <v>0</v>
      </c>
      <c r="FK16" s="67">
        <v>0</v>
      </c>
      <c r="FL16" s="67">
        <v>0</v>
      </c>
      <c r="FM16" s="67">
        <v>0</v>
      </c>
      <c r="FN16" s="67">
        <v>0</v>
      </c>
      <c r="FO16" s="67">
        <v>0</v>
      </c>
      <c r="FP16" s="67">
        <v>0</v>
      </c>
      <c r="FQ16" s="67">
        <v>0</v>
      </c>
      <c r="FR16" s="67">
        <v>0</v>
      </c>
      <c r="FS16" s="67">
        <v>0</v>
      </c>
      <c r="FT16" s="67">
        <v>0</v>
      </c>
      <c r="FU16" s="67">
        <v>0</v>
      </c>
      <c r="FV16" s="67">
        <v>0</v>
      </c>
      <c r="FW16" s="67">
        <v>0</v>
      </c>
      <c r="FX16" s="67">
        <v>0</v>
      </c>
      <c r="FY16" s="67">
        <v>0</v>
      </c>
      <c r="FZ16" s="67">
        <v>0</v>
      </c>
      <c r="GA16" s="67">
        <v>0</v>
      </c>
      <c r="GB16" s="67">
        <v>0</v>
      </c>
      <c r="GC16" s="67">
        <v>0</v>
      </c>
      <c r="GD16" s="67">
        <v>0</v>
      </c>
      <c r="GE16" s="67">
        <v>0</v>
      </c>
      <c r="GF16" s="67">
        <v>0</v>
      </c>
      <c r="GG16" s="67">
        <v>0</v>
      </c>
      <c r="GH16" s="67">
        <v>0</v>
      </c>
      <c r="GI16" s="67">
        <v>0</v>
      </c>
      <c r="GJ16" s="67">
        <v>0</v>
      </c>
      <c r="GK16" s="67">
        <v>0</v>
      </c>
      <c r="GL16" s="67">
        <v>0</v>
      </c>
      <c r="GM16" s="67">
        <v>0</v>
      </c>
      <c r="GN16" s="67">
        <v>0</v>
      </c>
      <c r="GO16" s="67">
        <v>0</v>
      </c>
      <c r="GP16" s="67">
        <v>0</v>
      </c>
      <c r="GQ16" s="67">
        <v>0</v>
      </c>
      <c r="GR16" s="67">
        <v>0</v>
      </c>
      <c r="GS16" s="67">
        <v>0</v>
      </c>
    </row>
    <row r="17" spans="1:201" s="67" customFormat="1" x14ac:dyDescent="0.2">
      <c r="A17" s="85">
        <v>0</v>
      </c>
      <c r="B17" s="70">
        <v>0</v>
      </c>
      <c r="C17" s="70">
        <v>0</v>
      </c>
      <c r="D17" s="70">
        <v>0</v>
      </c>
      <c r="E17" s="70">
        <v>0</v>
      </c>
      <c r="F17" s="70">
        <v>0</v>
      </c>
      <c r="G17" s="70">
        <v>0</v>
      </c>
      <c r="H17" s="70">
        <v>0</v>
      </c>
      <c r="I17" s="70">
        <v>0</v>
      </c>
      <c r="J17" s="70">
        <v>0</v>
      </c>
      <c r="K17" s="70">
        <v>0</v>
      </c>
      <c r="L17" s="70">
        <v>0</v>
      </c>
      <c r="M17" s="70">
        <v>0</v>
      </c>
      <c r="N17" s="70">
        <v>0</v>
      </c>
      <c r="O17" s="70">
        <v>0</v>
      </c>
      <c r="P17" s="70">
        <v>0</v>
      </c>
      <c r="Q17" s="70">
        <v>0</v>
      </c>
      <c r="R17" s="70">
        <v>0</v>
      </c>
      <c r="S17" s="70">
        <v>0</v>
      </c>
      <c r="T17" s="70">
        <v>0</v>
      </c>
      <c r="U17" s="70">
        <v>0</v>
      </c>
      <c r="V17" s="70">
        <v>0</v>
      </c>
      <c r="W17" s="70">
        <v>0</v>
      </c>
      <c r="X17" s="70">
        <v>0</v>
      </c>
      <c r="Y17" s="70">
        <v>0</v>
      </c>
      <c r="Z17" s="70">
        <v>0</v>
      </c>
      <c r="AA17" s="70">
        <v>0</v>
      </c>
      <c r="AB17" s="70">
        <v>0</v>
      </c>
      <c r="AC17" s="70">
        <v>0</v>
      </c>
      <c r="AD17" s="70">
        <v>0</v>
      </c>
      <c r="AE17" s="67">
        <v>0</v>
      </c>
      <c r="AF17" s="67">
        <v>0</v>
      </c>
      <c r="AG17" s="67">
        <v>0</v>
      </c>
      <c r="AH17" s="67">
        <v>0</v>
      </c>
      <c r="AI17" s="67">
        <v>0</v>
      </c>
      <c r="AJ17" s="67">
        <v>0</v>
      </c>
      <c r="AK17" s="67">
        <v>0</v>
      </c>
      <c r="AL17" s="67">
        <v>0</v>
      </c>
      <c r="AM17" s="67">
        <v>0</v>
      </c>
      <c r="AN17" s="67">
        <v>0</v>
      </c>
      <c r="AO17" s="67">
        <v>0</v>
      </c>
      <c r="AP17" s="67">
        <v>0</v>
      </c>
      <c r="AQ17" s="67">
        <v>0</v>
      </c>
      <c r="AR17" s="67">
        <v>0</v>
      </c>
      <c r="AS17" s="67">
        <v>0</v>
      </c>
      <c r="AT17" s="67">
        <v>0</v>
      </c>
      <c r="AU17" s="67">
        <v>0</v>
      </c>
      <c r="AV17" s="67">
        <v>0</v>
      </c>
      <c r="AW17" s="67">
        <v>0</v>
      </c>
      <c r="AX17" s="67">
        <v>0</v>
      </c>
      <c r="AY17" s="67">
        <v>0</v>
      </c>
      <c r="AZ17" s="67">
        <v>0</v>
      </c>
      <c r="BA17" s="67">
        <v>0</v>
      </c>
      <c r="BB17" s="67">
        <v>0</v>
      </c>
      <c r="BC17" s="67">
        <v>0</v>
      </c>
      <c r="BD17" s="67">
        <v>0</v>
      </c>
      <c r="BE17" s="67">
        <v>0</v>
      </c>
      <c r="BF17" s="67">
        <v>0</v>
      </c>
      <c r="BG17" s="67">
        <v>0</v>
      </c>
      <c r="BH17" s="67">
        <v>0</v>
      </c>
      <c r="BI17" s="67">
        <v>0</v>
      </c>
      <c r="BJ17" s="67">
        <v>0</v>
      </c>
      <c r="BK17" s="67">
        <v>0</v>
      </c>
      <c r="BL17" s="67">
        <v>0</v>
      </c>
      <c r="BM17" s="67">
        <v>0</v>
      </c>
      <c r="BN17" s="67">
        <v>0</v>
      </c>
      <c r="BO17" s="67">
        <v>0</v>
      </c>
      <c r="BP17" s="67">
        <v>0</v>
      </c>
      <c r="BQ17" s="67">
        <v>0</v>
      </c>
      <c r="BR17" s="67">
        <v>0</v>
      </c>
      <c r="BS17" s="67">
        <v>0</v>
      </c>
      <c r="BT17" s="67">
        <v>0</v>
      </c>
      <c r="BU17" s="67">
        <v>0</v>
      </c>
      <c r="BV17" s="67">
        <v>0</v>
      </c>
      <c r="BW17" s="67">
        <v>0</v>
      </c>
      <c r="BX17" s="67">
        <v>0</v>
      </c>
      <c r="BY17" s="67">
        <v>0</v>
      </c>
      <c r="BZ17" s="67">
        <v>0</v>
      </c>
      <c r="CA17" s="67">
        <v>0</v>
      </c>
      <c r="CB17" s="67">
        <v>0</v>
      </c>
      <c r="CC17" s="67">
        <v>0</v>
      </c>
      <c r="CD17" s="67">
        <v>0</v>
      </c>
      <c r="CE17" s="67">
        <v>0</v>
      </c>
      <c r="CF17" s="67">
        <v>0</v>
      </c>
      <c r="CG17" s="67">
        <v>0</v>
      </c>
      <c r="CH17" s="67">
        <v>0</v>
      </c>
      <c r="CI17" s="67">
        <v>0</v>
      </c>
      <c r="CJ17" s="67">
        <v>0</v>
      </c>
      <c r="CK17" s="67">
        <v>0</v>
      </c>
      <c r="CL17" s="67">
        <v>0</v>
      </c>
      <c r="CM17" s="67">
        <v>0</v>
      </c>
      <c r="CN17" s="67">
        <v>0</v>
      </c>
      <c r="CO17" s="67">
        <v>0</v>
      </c>
      <c r="CP17" s="67">
        <v>0</v>
      </c>
      <c r="CQ17" s="67">
        <v>0</v>
      </c>
      <c r="CR17" s="67">
        <v>0</v>
      </c>
      <c r="CS17" s="67">
        <v>0</v>
      </c>
      <c r="CT17" s="67">
        <v>0</v>
      </c>
      <c r="CU17" s="67">
        <v>0</v>
      </c>
      <c r="CV17" s="67">
        <v>0</v>
      </c>
      <c r="CW17" s="67">
        <v>0</v>
      </c>
      <c r="CX17" s="67">
        <v>0</v>
      </c>
      <c r="CY17" s="67">
        <v>0</v>
      </c>
      <c r="CZ17" s="67">
        <v>0</v>
      </c>
      <c r="DA17" s="67">
        <v>0</v>
      </c>
      <c r="DB17" s="67">
        <v>0</v>
      </c>
      <c r="DC17" s="67">
        <v>0</v>
      </c>
      <c r="DD17" s="67">
        <v>0</v>
      </c>
      <c r="DE17" s="67">
        <v>0</v>
      </c>
      <c r="DF17" s="67">
        <v>0</v>
      </c>
      <c r="DG17" s="67">
        <v>0</v>
      </c>
      <c r="DH17" s="67">
        <v>0</v>
      </c>
      <c r="DI17" s="67">
        <v>0</v>
      </c>
      <c r="DJ17" s="67">
        <v>0</v>
      </c>
      <c r="DK17" s="67">
        <v>0</v>
      </c>
      <c r="DL17" s="67">
        <v>0</v>
      </c>
      <c r="DM17" s="67">
        <v>0</v>
      </c>
      <c r="DN17" s="67">
        <v>0</v>
      </c>
      <c r="DO17" s="67">
        <v>0</v>
      </c>
      <c r="DP17" s="67">
        <v>0</v>
      </c>
      <c r="DQ17" s="67">
        <v>0</v>
      </c>
      <c r="DR17" s="67">
        <v>0</v>
      </c>
      <c r="DS17" s="67">
        <v>0</v>
      </c>
      <c r="DT17" s="67">
        <v>0</v>
      </c>
      <c r="DU17" s="67">
        <v>0</v>
      </c>
      <c r="DV17" s="67">
        <v>0</v>
      </c>
      <c r="DW17" s="67">
        <v>0</v>
      </c>
      <c r="DX17" s="67">
        <v>0</v>
      </c>
      <c r="DY17" s="67">
        <v>0</v>
      </c>
      <c r="DZ17" s="67">
        <v>0</v>
      </c>
      <c r="EA17" s="67">
        <v>0</v>
      </c>
      <c r="EB17" s="67">
        <v>0</v>
      </c>
      <c r="EC17" s="67">
        <v>0</v>
      </c>
      <c r="ED17" s="67">
        <v>0</v>
      </c>
      <c r="EE17" s="67">
        <v>0</v>
      </c>
      <c r="EF17" s="67">
        <v>0</v>
      </c>
      <c r="EG17" s="67">
        <v>0</v>
      </c>
      <c r="EH17" s="67">
        <v>0</v>
      </c>
      <c r="EI17" s="67">
        <v>0</v>
      </c>
      <c r="EJ17" s="67">
        <v>0</v>
      </c>
      <c r="EK17" s="67">
        <v>0</v>
      </c>
      <c r="EL17" s="67">
        <v>0</v>
      </c>
      <c r="EM17" s="67">
        <v>0</v>
      </c>
      <c r="EN17" s="67">
        <v>0</v>
      </c>
      <c r="EO17" s="67">
        <v>0</v>
      </c>
      <c r="EP17" s="67">
        <v>0</v>
      </c>
      <c r="EQ17" s="67">
        <v>0</v>
      </c>
      <c r="ER17" s="67">
        <v>0</v>
      </c>
      <c r="ES17" s="67">
        <v>0</v>
      </c>
      <c r="ET17" s="67">
        <v>0</v>
      </c>
      <c r="EU17" s="67">
        <v>0</v>
      </c>
      <c r="EV17" s="67">
        <v>0</v>
      </c>
      <c r="EW17" s="67">
        <v>0</v>
      </c>
      <c r="EX17" s="67">
        <v>0</v>
      </c>
      <c r="EY17" s="67">
        <v>0</v>
      </c>
      <c r="EZ17" s="67">
        <v>0</v>
      </c>
      <c r="FA17" s="67">
        <v>0</v>
      </c>
      <c r="FB17" s="67">
        <v>0</v>
      </c>
      <c r="FC17" s="67">
        <v>0</v>
      </c>
      <c r="FD17" s="67">
        <v>0</v>
      </c>
      <c r="FE17" s="67">
        <v>0</v>
      </c>
      <c r="FF17" s="67">
        <v>0</v>
      </c>
      <c r="FG17" s="67">
        <v>0</v>
      </c>
      <c r="FH17" s="67">
        <v>0</v>
      </c>
      <c r="FI17" s="67">
        <v>0</v>
      </c>
      <c r="FJ17" s="67">
        <v>0</v>
      </c>
      <c r="FK17" s="67">
        <v>0</v>
      </c>
      <c r="FL17" s="67">
        <v>0</v>
      </c>
      <c r="FM17" s="67">
        <v>0</v>
      </c>
      <c r="FN17" s="67">
        <v>0</v>
      </c>
      <c r="FO17" s="67">
        <v>0</v>
      </c>
      <c r="FP17" s="67">
        <v>0</v>
      </c>
      <c r="FQ17" s="67">
        <v>0</v>
      </c>
      <c r="FR17" s="67">
        <v>0</v>
      </c>
      <c r="FS17" s="67">
        <v>0</v>
      </c>
      <c r="FT17" s="67">
        <v>0</v>
      </c>
      <c r="FU17" s="67">
        <v>0</v>
      </c>
      <c r="FV17" s="67">
        <v>0</v>
      </c>
      <c r="FW17" s="67">
        <v>0</v>
      </c>
      <c r="FX17" s="67">
        <v>0</v>
      </c>
      <c r="FY17" s="67">
        <v>0</v>
      </c>
      <c r="FZ17" s="67">
        <v>0</v>
      </c>
      <c r="GA17" s="67">
        <v>0</v>
      </c>
      <c r="GB17" s="67">
        <v>0</v>
      </c>
      <c r="GC17" s="67">
        <v>0</v>
      </c>
      <c r="GD17" s="67">
        <v>0</v>
      </c>
      <c r="GE17" s="67">
        <v>0</v>
      </c>
      <c r="GF17" s="67">
        <v>0</v>
      </c>
      <c r="GG17" s="67">
        <v>0</v>
      </c>
      <c r="GH17" s="67">
        <v>0</v>
      </c>
      <c r="GI17" s="67">
        <v>0</v>
      </c>
      <c r="GJ17" s="67">
        <v>0</v>
      </c>
      <c r="GK17" s="67">
        <v>0</v>
      </c>
      <c r="GL17" s="67">
        <v>0</v>
      </c>
      <c r="GM17" s="67">
        <v>0</v>
      </c>
      <c r="GN17" s="67">
        <v>0</v>
      </c>
      <c r="GO17" s="67">
        <v>0</v>
      </c>
      <c r="GP17" s="67">
        <v>0</v>
      </c>
      <c r="GQ17" s="67">
        <v>0</v>
      </c>
      <c r="GR17" s="67">
        <v>0</v>
      </c>
      <c r="GS17" s="67">
        <v>0</v>
      </c>
    </row>
    <row r="18" spans="1:201" s="67" customFormat="1" x14ac:dyDescent="0.2">
      <c r="A18" s="85">
        <v>0</v>
      </c>
      <c r="B18" s="70">
        <v>0</v>
      </c>
      <c r="C18" s="70">
        <v>0</v>
      </c>
      <c r="D18" s="70">
        <v>0</v>
      </c>
      <c r="E18" s="70">
        <v>0</v>
      </c>
      <c r="F18" s="70">
        <v>0</v>
      </c>
      <c r="G18" s="70">
        <v>0</v>
      </c>
      <c r="H18" s="70">
        <v>0</v>
      </c>
      <c r="I18" s="70">
        <v>0</v>
      </c>
      <c r="J18" s="70">
        <v>0</v>
      </c>
      <c r="K18" s="70">
        <v>0</v>
      </c>
      <c r="L18" s="70">
        <v>0</v>
      </c>
      <c r="M18" s="70">
        <v>0</v>
      </c>
      <c r="N18" s="70">
        <v>0</v>
      </c>
      <c r="O18" s="70">
        <v>0</v>
      </c>
      <c r="P18" s="70">
        <v>0</v>
      </c>
      <c r="Q18" s="70">
        <v>0</v>
      </c>
      <c r="R18" s="70">
        <v>0</v>
      </c>
      <c r="S18" s="70">
        <v>0</v>
      </c>
      <c r="T18" s="70">
        <v>0</v>
      </c>
      <c r="U18" s="70">
        <v>0</v>
      </c>
      <c r="V18" s="70">
        <v>0</v>
      </c>
      <c r="W18" s="70">
        <v>0</v>
      </c>
      <c r="X18" s="70">
        <v>0</v>
      </c>
      <c r="Y18" s="70">
        <v>0</v>
      </c>
      <c r="Z18" s="70">
        <v>0</v>
      </c>
      <c r="AA18" s="70">
        <v>0</v>
      </c>
      <c r="AB18" s="70">
        <v>0</v>
      </c>
      <c r="AC18" s="70">
        <v>0</v>
      </c>
      <c r="AD18" s="70">
        <v>0</v>
      </c>
      <c r="AE18" s="67">
        <v>0</v>
      </c>
      <c r="AF18" s="67">
        <v>0</v>
      </c>
      <c r="AG18" s="67">
        <v>0</v>
      </c>
      <c r="AH18" s="67">
        <v>0</v>
      </c>
      <c r="AI18" s="67">
        <v>0</v>
      </c>
      <c r="AJ18" s="67">
        <v>0</v>
      </c>
      <c r="AK18" s="67">
        <v>0</v>
      </c>
      <c r="AL18" s="67">
        <v>0</v>
      </c>
      <c r="AM18" s="67">
        <v>0</v>
      </c>
      <c r="AN18" s="67">
        <v>0</v>
      </c>
      <c r="AO18" s="67">
        <v>0</v>
      </c>
      <c r="AP18" s="67">
        <v>0</v>
      </c>
      <c r="AQ18" s="67">
        <v>0</v>
      </c>
      <c r="AR18" s="67">
        <v>0</v>
      </c>
      <c r="AS18" s="67">
        <v>0</v>
      </c>
      <c r="AT18" s="67">
        <v>0</v>
      </c>
      <c r="AU18" s="67">
        <v>0</v>
      </c>
      <c r="AV18" s="67">
        <v>0</v>
      </c>
      <c r="AW18" s="67">
        <v>0</v>
      </c>
      <c r="AX18" s="67">
        <v>0</v>
      </c>
      <c r="AY18" s="67">
        <v>0</v>
      </c>
      <c r="AZ18" s="67">
        <v>0</v>
      </c>
      <c r="BA18" s="67">
        <v>0</v>
      </c>
      <c r="BB18" s="67">
        <v>0</v>
      </c>
      <c r="BC18" s="67">
        <v>0</v>
      </c>
      <c r="BD18" s="67">
        <v>0</v>
      </c>
      <c r="BE18" s="67">
        <v>0</v>
      </c>
      <c r="BF18" s="67">
        <v>0</v>
      </c>
      <c r="BG18" s="67">
        <v>0</v>
      </c>
      <c r="BH18" s="67">
        <v>0</v>
      </c>
      <c r="BI18" s="67">
        <v>0</v>
      </c>
      <c r="BJ18" s="67">
        <v>0</v>
      </c>
      <c r="BK18" s="67">
        <v>0</v>
      </c>
      <c r="BL18" s="67">
        <v>0</v>
      </c>
      <c r="BM18" s="67">
        <v>0</v>
      </c>
      <c r="BN18" s="67">
        <v>0</v>
      </c>
      <c r="BO18" s="67">
        <v>0</v>
      </c>
      <c r="BP18" s="67">
        <v>0</v>
      </c>
      <c r="BQ18" s="67">
        <v>0</v>
      </c>
      <c r="BR18" s="67">
        <v>0</v>
      </c>
      <c r="BS18" s="67">
        <v>0</v>
      </c>
      <c r="BT18" s="67">
        <v>0</v>
      </c>
      <c r="BU18" s="67">
        <v>0</v>
      </c>
      <c r="BV18" s="67">
        <v>0</v>
      </c>
      <c r="BW18" s="67">
        <v>0</v>
      </c>
      <c r="BX18" s="67">
        <v>0</v>
      </c>
      <c r="BY18" s="67">
        <v>0</v>
      </c>
      <c r="BZ18" s="67">
        <v>0</v>
      </c>
      <c r="CA18" s="67">
        <v>0</v>
      </c>
      <c r="CB18" s="67">
        <v>0</v>
      </c>
      <c r="CC18" s="67">
        <v>0</v>
      </c>
      <c r="CD18" s="67">
        <v>0</v>
      </c>
      <c r="CE18" s="67">
        <v>0</v>
      </c>
      <c r="CF18" s="67">
        <v>0</v>
      </c>
      <c r="CG18" s="67">
        <v>0</v>
      </c>
      <c r="CH18" s="67">
        <v>0</v>
      </c>
      <c r="CI18" s="67">
        <v>0</v>
      </c>
      <c r="CJ18" s="67">
        <v>0</v>
      </c>
      <c r="CK18" s="67">
        <v>0</v>
      </c>
      <c r="CL18" s="67">
        <v>0</v>
      </c>
      <c r="CM18" s="67">
        <v>0</v>
      </c>
      <c r="CN18" s="67">
        <v>0</v>
      </c>
      <c r="CO18" s="67">
        <v>0</v>
      </c>
      <c r="CP18" s="67">
        <v>0</v>
      </c>
      <c r="CQ18" s="67">
        <v>0</v>
      </c>
      <c r="CR18" s="67">
        <v>0</v>
      </c>
      <c r="CS18" s="67">
        <v>0</v>
      </c>
      <c r="CT18" s="67">
        <v>0</v>
      </c>
      <c r="CU18" s="67">
        <v>0</v>
      </c>
      <c r="CV18" s="67">
        <v>0</v>
      </c>
      <c r="CW18" s="67">
        <v>0</v>
      </c>
      <c r="CX18" s="67">
        <v>0</v>
      </c>
      <c r="CY18" s="67">
        <v>0</v>
      </c>
      <c r="CZ18" s="67">
        <v>0</v>
      </c>
      <c r="DA18" s="67">
        <v>0</v>
      </c>
      <c r="DB18" s="67">
        <v>0</v>
      </c>
      <c r="DC18" s="67">
        <v>0</v>
      </c>
      <c r="DD18" s="67">
        <v>0</v>
      </c>
      <c r="DE18" s="67">
        <v>0</v>
      </c>
      <c r="DF18" s="67">
        <v>0</v>
      </c>
      <c r="DG18" s="67">
        <v>0</v>
      </c>
      <c r="DH18" s="67">
        <v>0</v>
      </c>
      <c r="DI18" s="67">
        <v>0</v>
      </c>
      <c r="DJ18" s="67">
        <v>0</v>
      </c>
      <c r="DK18" s="67">
        <v>0</v>
      </c>
      <c r="DL18" s="67">
        <v>0</v>
      </c>
      <c r="DM18" s="67">
        <v>0</v>
      </c>
      <c r="DN18" s="67">
        <v>0</v>
      </c>
      <c r="DO18" s="67">
        <v>0</v>
      </c>
      <c r="DP18" s="67">
        <v>0</v>
      </c>
      <c r="DQ18" s="67">
        <v>0</v>
      </c>
      <c r="DR18" s="67">
        <v>0</v>
      </c>
      <c r="DS18" s="67">
        <v>0</v>
      </c>
      <c r="DT18" s="67">
        <v>0</v>
      </c>
      <c r="DU18" s="67">
        <v>0</v>
      </c>
      <c r="DV18" s="67">
        <v>0</v>
      </c>
      <c r="DW18" s="67">
        <v>0</v>
      </c>
      <c r="DX18" s="67">
        <v>0</v>
      </c>
      <c r="DY18" s="67">
        <v>0</v>
      </c>
      <c r="DZ18" s="67">
        <v>0</v>
      </c>
      <c r="EA18" s="67">
        <v>0</v>
      </c>
      <c r="EB18" s="67">
        <v>0</v>
      </c>
      <c r="EC18" s="67">
        <v>0</v>
      </c>
      <c r="ED18" s="67">
        <v>0</v>
      </c>
      <c r="EE18" s="67">
        <v>0</v>
      </c>
      <c r="EF18" s="67">
        <v>0</v>
      </c>
      <c r="EG18" s="67">
        <v>0</v>
      </c>
      <c r="EH18" s="67">
        <v>0</v>
      </c>
      <c r="EI18" s="67">
        <v>0</v>
      </c>
      <c r="EJ18" s="67">
        <v>0</v>
      </c>
      <c r="EK18" s="67">
        <v>0</v>
      </c>
      <c r="EL18" s="67">
        <v>0</v>
      </c>
      <c r="EM18" s="67">
        <v>0</v>
      </c>
      <c r="EN18" s="67">
        <v>0</v>
      </c>
      <c r="EO18" s="67">
        <v>0</v>
      </c>
      <c r="EP18" s="67">
        <v>0</v>
      </c>
      <c r="EQ18" s="67">
        <v>0</v>
      </c>
      <c r="ER18" s="67">
        <v>0</v>
      </c>
      <c r="ES18" s="67">
        <v>0</v>
      </c>
      <c r="ET18" s="67">
        <v>0</v>
      </c>
      <c r="EU18" s="67">
        <v>0</v>
      </c>
      <c r="EV18" s="67">
        <v>0</v>
      </c>
      <c r="EW18" s="67">
        <v>0</v>
      </c>
      <c r="EX18" s="67">
        <v>0</v>
      </c>
      <c r="EY18" s="67">
        <v>0</v>
      </c>
      <c r="EZ18" s="67">
        <v>0</v>
      </c>
      <c r="FA18" s="67">
        <v>0</v>
      </c>
      <c r="FB18" s="67">
        <v>0</v>
      </c>
      <c r="FC18" s="67">
        <v>0</v>
      </c>
      <c r="FD18" s="67">
        <v>0</v>
      </c>
      <c r="FE18" s="67">
        <v>0</v>
      </c>
      <c r="FF18" s="67">
        <v>0</v>
      </c>
      <c r="FG18" s="67">
        <v>0</v>
      </c>
      <c r="FH18" s="67">
        <v>0</v>
      </c>
      <c r="FI18" s="67">
        <v>0</v>
      </c>
      <c r="FJ18" s="67">
        <v>0</v>
      </c>
      <c r="FK18" s="67">
        <v>0</v>
      </c>
      <c r="FL18" s="67">
        <v>0</v>
      </c>
      <c r="FM18" s="67">
        <v>0</v>
      </c>
      <c r="FN18" s="67">
        <v>0</v>
      </c>
      <c r="FO18" s="67">
        <v>0</v>
      </c>
      <c r="FP18" s="67">
        <v>0</v>
      </c>
      <c r="FQ18" s="67">
        <v>0</v>
      </c>
      <c r="FR18" s="67">
        <v>0</v>
      </c>
      <c r="FS18" s="67">
        <v>0</v>
      </c>
      <c r="FT18" s="67">
        <v>0</v>
      </c>
      <c r="FU18" s="67">
        <v>0</v>
      </c>
      <c r="FV18" s="67">
        <v>0</v>
      </c>
      <c r="FW18" s="67">
        <v>0</v>
      </c>
      <c r="FX18" s="67">
        <v>0</v>
      </c>
      <c r="FY18" s="67">
        <v>0</v>
      </c>
      <c r="FZ18" s="67">
        <v>0</v>
      </c>
      <c r="GA18" s="67">
        <v>0</v>
      </c>
      <c r="GB18" s="67">
        <v>0</v>
      </c>
      <c r="GC18" s="67">
        <v>0</v>
      </c>
      <c r="GD18" s="67">
        <v>0</v>
      </c>
      <c r="GE18" s="67">
        <v>0</v>
      </c>
      <c r="GF18" s="67">
        <v>0</v>
      </c>
      <c r="GG18" s="67">
        <v>0</v>
      </c>
      <c r="GH18" s="67">
        <v>0</v>
      </c>
      <c r="GI18" s="67">
        <v>0</v>
      </c>
      <c r="GJ18" s="67">
        <v>0</v>
      </c>
      <c r="GK18" s="67">
        <v>0</v>
      </c>
      <c r="GL18" s="67">
        <v>0</v>
      </c>
      <c r="GM18" s="67">
        <v>0</v>
      </c>
      <c r="GN18" s="67">
        <v>0</v>
      </c>
      <c r="GO18" s="67">
        <v>0</v>
      </c>
      <c r="GP18" s="67">
        <v>0</v>
      </c>
      <c r="GQ18" s="67">
        <v>0</v>
      </c>
      <c r="GR18" s="67">
        <v>0</v>
      </c>
      <c r="GS18" s="67">
        <v>0</v>
      </c>
    </row>
    <row r="19" spans="1:201" s="67" customFormat="1" x14ac:dyDescent="0.2">
      <c r="A19" s="85">
        <v>0</v>
      </c>
      <c r="B19" s="70">
        <v>0</v>
      </c>
      <c r="C19" s="70">
        <v>0</v>
      </c>
      <c r="D19" s="70">
        <v>0</v>
      </c>
      <c r="E19" s="70">
        <v>0</v>
      </c>
      <c r="F19" s="70">
        <v>0</v>
      </c>
      <c r="G19" s="70">
        <v>0</v>
      </c>
      <c r="H19" s="70">
        <v>0</v>
      </c>
      <c r="I19" s="70">
        <v>0</v>
      </c>
      <c r="J19" s="70">
        <v>0</v>
      </c>
      <c r="K19" s="70">
        <v>0</v>
      </c>
      <c r="L19" s="70">
        <v>0</v>
      </c>
      <c r="M19" s="70">
        <v>0</v>
      </c>
      <c r="N19" s="70">
        <v>0</v>
      </c>
      <c r="O19" s="70">
        <v>0</v>
      </c>
      <c r="P19" s="70">
        <v>0</v>
      </c>
      <c r="Q19" s="70">
        <v>0</v>
      </c>
      <c r="R19" s="70">
        <v>0</v>
      </c>
      <c r="S19" s="70">
        <v>0</v>
      </c>
      <c r="T19" s="70">
        <v>0</v>
      </c>
      <c r="U19" s="70">
        <v>0</v>
      </c>
      <c r="V19" s="70">
        <v>0</v>
      </c>
      <c r="W19" s="70">
        <v>0</v>
      </c>
      <c r="X19" s="70">
        <v>0</v>
      </c>
      <c r="Y19" s="70">
        <v>0</v>
      </c>
      <c r="Z19" s="70">
        <v>0</v>
      </c>
      <c r="AA19" s="70">
        <v>0</v>
      </c>
      <c r="AB19" s="70">
        <v>0</v>
      </c>
      <c r="AC19" s="70">
        <v>0</v>
      </c>
      <c r="AD19" s="70">
        <v>0</v>
      </c>
      <c r="AE19" s="67">
        <v>0</v>
      </c>
      <c r="AF19" s="67">
        <v>0</v>
      </c>
      <c r="AG19" s="67">
        <v>0</v>
      </c>
      <c r="AH19" s="67">
        <v>0</v>
      </c>
      <c r="AI19" s="67">
        <v>0</v>
      </c>
      <c r="AJ19" s="67">
        <v>0</v>
      </c>
      <c r="AK19" s="67">
        <v>0</v>
      </c>
      <c r="AL19" s="67">
        <v>0</v>
      </c>
      <c r="AM19" s="67">
        <v>0</v>
      </c>
      <c r="AN19" s="67">
        <v>0</v>
      </c>
      <c r="AO19" s="67">
        <v>0</v>
      </c>
      <c r="AP19" s="67">
        <v>0</v>
      </c>
      <c r="AQ19" s="67">
        <v>0</v>
      </c>
      <c r="AR19" s="67">
        <v>0</v>
      </c>
      <c r="AS19" s="67">
        <v>0</v>
      </c>
      <c r="AT19" s="67">
        <v>0</v>
      </c>
      <c r="AU19" s="67">
        <v>0</v>
      </c>
      <c r="AV19" s="67">
        <v>0</v>
      </c>
      <c r="AW19" s="67">
        <v>0</v>
      </c>
      <c r="AX19" s="67">
        <v>0</v>
      </c>
      <c r="AY19" s="67">
        <v>0</v>
      </c>
      <c r="AZ19" s="67">
        <v>0</v>
      </c>
      <c r="BA19" s="67">
        <v>0</v>
      </c>
      <c r="BB19" s="67">
        <v>0</v>
      </c>
      <c r="BC19" s="67">
        <v>0</v>
      </c>
      <c r="BD19" s="67">
        <v>0</v>
      </c>
      <c r="BE19" s="67">
        <v>0</v>
      </c>
      <c r="BF19" s="67">
        <v>0</v>
      </c>
      <c r="BG19" s="67">
        <v>0</v>
      </c>
      <c r="BH19" s="67">
        <v>0</v>
      </c>
      <c r="BI19" s="67">
        <v>0</v>
      </c>
      <c r="BJ19" s="67">
        <v>0</v>
      </c>
      <c r="BK19" s="67">
        <v>0</v>
      </c>
      <c r="BL19" s="67">
        <v>0</v>
      </c>
      <c r="BM19" s="67">
        <v>0</v>
      </c>
      <c r="BN19" s="67">
        <v>0</v>
      </c>
      <c r="BO19" s="67">
        <v>0</v>
      </c>
      <c r="BP19" s="67">
        <v>0</v>
      </c>
      <c r="BQ19" s="67">
        <v>0</v>
      </c>
      <c r="BR19" s="67">
        <v>0</v>
      </c>
      <c r="BS19" s="67">
        <v>0</v>
      </c>
      <c r="BT19" s="67">
        <v>0</v>
      </c>
      <c r="BU19" s="67">
        <v>0</v>
      </c>
      <c r="BV19" s="67">
        <v>0</v>
      </c>
      <c r="BW19" s="67">
        <v>0</v>
      </c>
      <c r="BX19" s="67">
        <v>0</v>
      </c>
      <c r="BY19" s="67">
        <v>0</v>
      </c>
      <c r="BZ19" s="67">
        <v>0</v>
      </c>
      <c r="CA19" s="67">
        <v>0</v>
      </c>
      <c r="CB19" s="67">
        <v>0</v>
      </c>
      <c r="CC19" s="67">
        <v>0</v>
      </c>
      <c r="CD19" s="67">
        <v>0</v>
      </c>
      <c r="CE19" s="67">
        <v>0</v>
      </c>
      <c r="CF19" s="67">
        <v>0</v>
      </c>
      <c r="CG19" s="67">
        <v>0</v>
      </c>
      <c r="CH19" s="67">
        <v>0</v>
      </c>
      <c r="CI19" s="67">
        <v>0</v>
      </c>
      <c r="CJ19" s="67">
        <v>0</v>
      </c>
      <c r="CK19" s="67">
        <v>0</v>
      </c>
      <c r="CL19" s="67">
        <v>0</v>
      </c>
      <c r="CM19" s="67">
        <v>0</v>
      </c>
      <c r="CN19" s="67">
        <v>0</v>
      </c>
      <c r="CO19" s="67">
        <v>0</v>
      </c>
      <c r="CP19" s="67">
        <v>0</v>
      </c>
      <c r="CQ19" s="67">
        <v>0</v>
      </c>
      <c r="CR19" s="67">
        <v>0</v>
      </c>
      <c r="CS19" s="67">
        <v>0</v>
      </c>
      <c r="CT19" s="67">
        <v>0</v>
      </c>
      <c r="CU19" s="67">
        <v>0</v>
      </c>
      <c r="CV19" s="67">
        <v>0</v>
      </c>
      <c r="CW19" s="67">
        <v>0</v>
      </c>
      <c r="CX19" s="67">
        <v>0</v>
      </c>
      <c r="CY19" s="67">
        <v>0</v>
      </c>
      <c r="CZ19" s="67">
        <v>0</v>
      </c>
      <c r="DA19" s="67">
        <v>0</v>
      </c>
      <c r="DB19" s="67">
        <v>0</v>
      </c>
      <c r="DC19" s="67">
        <v>0</v>
      </c>
      <c r="DD19" s="67">
        <v>0</v>
      </c>
      <c r="DE19" s="67">
        <v>0</v>
      </c>
      <c r="DF19" s="67">
        <v>0</v>
      </c>
      <c r="DG19" s="67">
        <v>0</v>
      </c>
      <c r="DH19" s="67">
        <v>0</v>
      </c>
      <c r="DI19" s="67">
        <v>0</v>
      </c>
      <c r="DJ19" s="67">
        <v>0</v>
      </c>
      <c r="DK19" s="67">
        <v>0</v>
      </c>
      <c r="DL19" s="67">
        <v>0</v>
      </c>
      <c r="DM19" s="67">
        <v>0</v>
      </c>
      <c r="DN19" s="67">
        <v>0</v>
      </c>
      <c r="DO19" s="67">
        <v>0</v>
      </c>
      <c r="DP19" s="67">
        <v>0</v>
      </c>
      <c r="DQ19" s="67">
        <v>0</v>
      </c>
      <c r="DR19" s="67">
        <v>0</v>
      </c>
      <c r="DS19" s="67">
        <v>0</v>
      </c>
      <c r="DT19" s="67">
        <v>0</v>
      </c>
      <c r="DU19" s="67">
        <v>0</v>
      </c>
      <c r="DV19" s="67">
        <v>0</v>
      </c>
      <c r="DW19" s="67">
        <v>0</v>
      </c>
      <c r="DX19" s="67">
        <v>0</v>
      </c>
      <c r="DY19" s="67">
        <v>0</v>
      </c>
      <c r="DZ19" s="67">
        <v>0</v>
      </c>
      <c r="EA19" s="67">
        <v>0</v>
      </c>
      <c r="EB19" s="67">
        <v>0</v>
      </c>
      <c r="EC19" s="67">
        <v>0</v>
      </c>
      <c r="ED19" s="67">
        <v>0</v>
      </c>
      <c r="EE19" s="67">
        <v>0</v>
      </c>
      <c r="EF19" s="67">
        <v>0</v>
      </c>
      <c r="EG19" s="67">
        <v>0</v>
      </c>
      <c r="EH19" s="67">
        <v>0</v>
      </c>
      <c r="EI19" s="67">
        <v>0</v>
      </c>
      <c r="EJ19" s="67">
        <v>0</v>
      </c>
      <c r="EK19" s="67">
        <v>0</v>
      </c>
      <c r="EL19" s="67">
        <v>0</v>
      </c>
      <c r="EM19" s="67">
        <v>0</v>
      </c>
      <c r="EN19" s="67">
        <v>0</v>
      </c>
      <c r="EO19" s="67">
        <v>0</v>
      </c>
      <c r="EP19" s="67">
        <v>0</v>
      </c>
      <c r="EQ19" s="67">
        <v>0</v>
      </c>
      <c r="ER19" s="67">
        <v>0</v>
      </c>
      <c r="ES19" s="67">
        <v>0</v>
      </c>
      <c r="ET19" s="67">
        <v>0</v>
      </c>
      <c r="EU19" s="67">
        <v>0</v>
      </c>
      <c r="EV19" s="67">
        <v>0</v>
      </c>
      <c r="EW19" s="67">
        <v>0</v>
      </c>
      <c r="EX19" s="67">
        <v>0</v>
      </c>
      <c r="EY19" s="67">
        <v>0</v>
      </c>
      <c r="EZ19" s="67">
        <v>0</v>
      </c>
      <c r="FA19" s="67">
        <v>0</v>
      </c>
      <c r="FB19" s="67">
        <v>0</v>
      </c>
      <c r="FC19" s="67">
        <v>0</v>
      </c>
      <c r="FD19" s="67">
        <v>0</v>
      </c>
      <c r="FE19" s="67">
        <v>0</v>
      </c>
      <c r="FF19" s="67">
        <v>0</v>
      </c>
      <c r="FG19" s="67">
        <v>0</v>
      </c>
      <c r="FH19" s="67">
        <v>0</v>
      </c>
      <c r="FI19" s="67">
        <v>0</v>
      </c>
      <c r="FJ19" s="67">
        <v>0</v>
      </c>
      <c r="FK19" s="67">
        <v>0</v>
      </c>
      <c r="FL19" s="67">
        <v>0</v>
      </c>
      <c r="FM19" s="67">
        <v>0</v>
      </c>
      <c r="FN19" s="67">
        <v>0</v>
      </c>
      <c r="FO19" s="67">
        <v>0</v>
      </c>
      <c r="FP19" s="67">
        <v>0</v>
      </c>
      <c r="FQ19" s="67">
        <v>0</v>
      </c>
      <c r="FR19" s="67">
        <v>0</v>
      </c>
      <c r="FS19" s="67">
        <v>0</v>
      </c>
      <c r="FT19" s="67">
        <v>0</v>
      </c>
      <c r="FU19" s="67">
        <v>0</v>
      </c>
      <c r="FV19" s="67">
        <v>0</v>
      </c>
      <c r="FW19" s="67">
        <v>0</v>
      </c>
      <c r="FX19" s="67">
        <v>0</v>
      </c>
      <c r="FY19" s="67">
        <v>0</v>
      </c>
      <c r="FZ19" s="67">
        <v>0</v>
      </c>
      <c r="GA19" s="67">
        <v>0</v>
      </c>
      <c r="GB19" s="67">
        <v>0</v>
      </c>
      <c r="GC19" s="67">
        <v>0</v>
      </c>
      <c r="GD19" s="67">
        <v>0</v>
      </c>
      <c r="GE19" s="67">
        <v>0</v>
      </c>
      <c r="GF19" s="67">
        <v>0</v>
      </c>
      <c r="GG19" s="67">
        <v>0</v>
      </c>
      <c r="GH19" s="67">
        <v>0</v>
      </c>
      <c r="GI19" s="67">
        <v>0</v>
      </c>
      <c r="GJ19" s="67">
        <v>0</v>
      </c>
      <c r="GK19" s="67">
        <v>0</v>
      </c>
      <c r="GL19" s="67">
        <v>0</v>
      </c>
      <c r="GM19" s="67">
        <v>0</v>
      </c>
      <c r="GN19" s="67">
        <v>0</v>
      </c>
      <c r="GO19" s="67">
        <v>0</v>
      </c>
      <c r="GP19" s="67">
        <v>0</v>
      </c>
      <c r="GQ19" s="67">
        <v>0</v>
      </c>
      <c r="GR19" s="67">
        <v>0</v>
      </c>
      <c r="GS19" s="67">
        <v>0</v>
      </c>
    </row>
    <row r="20" spans="1:201" s="67" customFormat="1" x14ac:dyDescent="0.2">
      <c r="A20" s="85">
        <v>0</v>
      </c>
      <c r="B20" s="70">
        <v>0</v>
      </c>
      <c r="C20" s="70">
        <v>0</v>
      </c>
      <c r="D20" s="70">
        <v>0</v>
      </c>
      <c r="E20" s="70">
        <v>0</v>
      </c>
      <c r="F20" s="70">
        <v>0</v>
      </c>
      <c r="G20" s="70">
        <v>0</v>
      </c>
      <c r="H20" s="70">
        <v>0</v>
      </c>
      <c r="I20" s="70">
        <v>0</v>
      </c>
      <c r="J20" s="70">
        <v>0</v>
      </c>
      <c r="K20" s="70">
        <v>0</v>
      </c>
      <c r="L20" s="70">
        <v>0</v>
      </c>
      <c r="M20" s="70">
        <v>0</v>
      </c>
      <c r="N20" s="70">
        <v>0</v>
      </c>
      <c r="O20" s="70">
        <v>0</v>
      </c>
      <c r="P20" s="70">
        <v>0</v>
      </c>
      <c r="Q20" s="70">
        <v>0</v>
      </c>
      <c r="R20" s="70">
        <v>0</v>
      </c>
      <c r="S20" s="70">
        <v>0</v>
      </c>
      <c r="T20" s="70">
        <v>0</v>
      </c>
      <c r="U20" s="70">
        <v>0</v>
      </c>
      <c r="V20" s="70">
        <v>0</v>
      </c>
      <c r="W20" s="70">
        <v>0</v>
      </c>
      <c r="X20" s="70">
        <v>0</v>
      </c>
      <c r="Y20" s="70">
        <v>0</v>
      </c>
      <c r="Z20" s="70">
        <v>0</v>
      </c>
      <c r="AA20" s="70">
        <v>0</v>
      </c>
      <c r="AB20" s="70">
        <v>0</v>
      </c>
      <c r="AC20" s="70">
        <v>0</v>
      </c>
      <c r="AD20" s="70">
        <v>0</v>
      </c>
      <c r="AE20" s="67">
        <v>0</v>
      </c>
      <c r="AF20" s="67">
        <v>0</v>
      </c>
      <c r="AG20" s="67">
        <v>0</v>
      </c>
      <c r="AH20" s="67">
        <v>0</v>
      </c>
      <c r="AI20" s="67">
        <v>0</v>
      </c>
      <c r="AJ20" s="67">
        <v>0</v>
      </c>
      <c r="AK20" s="67">
        <v>0</v>
      </c>
      <c r="AL20" s="67">
        <v>0</v>
      </c>
      <c r="AM20" s="67">
        <v>0</v>
      </c>
      <c r="AN20" s="67">
        <v>0</v>
      </c>
      <c r="AO20" s="67">
        <v>0</v>
      </c>
      <c r="AP20" s="67">
        <v>0</v>
      </c>
      <c r="AQ20" s="67">
        <v>0</v>
      </c>
      <c r="AR20" s="67">
        <v>0</v>
      </c>
      <c r="AS20" s="67">
        <v>0</v>
      </c>
      <c r="AT20" s="67">
        <v>0</v>
      </c>
      <c r="AU20" s="67">
        <v>0</v>
      </c>
      <c r="AV20" s="67">
        <v>0</v>
      </c>
      <c r="AW20" s="67">
        <v>0</v>
      </c>
      <c r="AX20" s="67">
        <v>0</v>
      </c>
      <c r="AY20" s="67">
        <v>0</v>
      </c>
      <c r="AZ20" s="67">
        <v>0</v>
      </c>
      <c r="BA20" s="67">
        <v>0</v>
      </c>
      <c r="BB20" s="67">
        <v>0</v>
      </c>
      <c r="BC20" s="67">
        <v>0</v>
      </c>
      <c r="BD20" s="67">
        <v>0</v>
      </c>
      <c r="BE20" s="67">
        <v>0</v>
      </c>
      <c r="BF20" s="67">
        <v>0</v>
      </c>
      <c r="BG20" s="67">
        <v>0</v>
      </c>
      <c r="BH20" s="67">
        <v>0</v>
      </c>
      <c r="BI20" s="67">
        <v>0</v>
      </c>
      <c r="BJ20" s="67">
        <v>0</v>
      </c>
      <c r="BK20" s="67">
        <v>0</v>
      </c>
      <c r="BL20" s="67">
        <v>0</v>
      </c>
      <c r="BM20" s="67">
        <v>0</v>
      </c>
      <c r="BN20" s="67">
        <v>0</v>
      </c>
      <c r="BO20" s="67">
        <v>0</v>
      </c>
      <c r="BP20" s="67">
        <v>0</v>
      </c>
      <c r="BQ20" s="67">
        <v>0</v>
      </c>
      <c r="BR20" s="67">
        <v>0</v>
      </c>
      <c r="BS20" s="67">
        <v>0</v>
      </c>
      <c r="BT20" s="67">
        <v>0</v>
      </c>
      <c r="BU20" s="67">
        <v>0</v>
      </c>
      <c r="BV20" s="67">
        <v>0</v>
      </c>
      <c r="BW20" s="67">
        <v>0</v>
      </c>
      <c r="BX20" s="67">
        <v>0</v>
      </c>
      <c r="BY20" s="67">
        <v>0</v>
      </c>
      <c r="BZ20" s="67">
        <v>0</v>
      </c>
      <c r="CA20" s="67">
        <v>0</v>
      </c>
      <c r="CB20" s="67">
        <v>0</v>
      </c>
      <c r="CC20" s="67">
        <v>0</v>
      </c>
      <c r="CD20" s="67">
        <v>0</v>
      </c>
      <c r="CE20" s="67">
        <v>0</v>
      </c>
      <c r="CF20" s="67">
        <v>0</v>
      </c>
      <c r="CG20" s="67">
        <v>0</v>
      </c>
      <c r="CH20" s="67">
        <v>0</v>
      </c>
      <c r="CI20" s="67">
        <v>0</v>
      </c>
      <c r="CJ20" s="67">
        <v>0</v>
      </c>
      <c r="CK20" s="67">
        <v>0</v>
      </c>
      <c r="CL20" s="67">
        <v>0</v>
      </c>
      <c r="CM20" s="67">
        <v>0</v>
      </c>
      <c r="CN20" s="67">
        <v>0</v>
      </c>
      <c r="CO20" s="67">
        <v>0</v>
      </c>
      <c r="CP20" s="67">
        <v>0</v>
      </c>
      <c r="CQ20" s="67">
        <v>0</v>
      </c>
      <c r="CR20" s="67">
        <v>0</v>
      </c>
      <c r="CS20" s="67">
        <v>0</v>
      </c>
      <c r="CT20" s="67">
        <v>0</v>
      </c>
      <c r="CU20" s="67">
        <v>0</v>
      </c>
      <c r="CV20" s="67">
        <v>0</v>
      </c>
      <c r="CW20" s="67">
        <v>0</v>
      </c>
      <c r="CX20" s="67">
        <v>0</v>
      </c>
      <c r="CY20" s="67">
        <v>0</v>
      </c>
      <c r="CZ20" s="67">
        <v>0</v>
      </c>
      <c r="DA20" s="67">
        <v>0</v>
      </c>
      <c r="DB20" s="67">
        <v>0</v>
      </c>
      <c r="DC20" s="67">
        <v>0</v>
      </c>
      <c r="DD20" s="67">
        <v>0</v>
      </c>
      <c r="DE20" s="67">
        <v>0</v>
      </c>
      <c r="DF20" s="67">
        <v>0</v>
      </c>
      <c r="DG20" s="67">
        <v>0</v>
      </c>
      <c r="DH20" s="67">
        <v>0</v>
      </c>
      <c r="DI20" s="67">
        <v>0</v>
      </c>
      <c r="DJ20" s="67">
        <v>0</v>
      </c>
      <c r="DK20" s="67">
        <v>0</v>
      </c>
      <c r="DL20" s="67">
        <v>0</v>
      </c>
      <c r="DM20" s="67">
        <v>0</v>
      </c>
      <c r="DN20" s="67">
        <v>0</v>
      </c>
      <c r="DO20" s="67">
        <v>0</v>
      </c>
      <c r="DP20" s="67">
        <v>0</v>
      </c>
      <c r="DQ20" s="67">
        <v>0</v>
      </c>
      <c r="DR20" s="67">
        <v>0</v>
      </c>
      <c r="DS20" s="67">
        <v>0</v>
      </c>
      <c r="DT20" s="67">
        <v>0</v>
      </c>
      <c r="DU20" s="67">
        <v>0</v>
      </c>
      <c r="DV20" s="67">
        <v>0</v>
      </c>
      <c r="DW20" s="67">
        <v>0</v>
      </c>
      <c r="DX20" s="67">
        <v>0</v>
      </c>
      <c r="DY20" s="67">
        <v>0</v>
      </c>
      <c r="DZ20" s="67">
        <v>0</v>
      </c>
      <c r="EA20" s="67">
        <v>0</v>
      </c>
      <c r="EB20" s="67">
        <v>0</v>
      </c>
      <c r="EC20" s="67">
        <v>0</v>
      </c>
      <c r="ED20" s="67">
        <v>0</v>
      </c>
      <c r="EE20" s="67">
        <v>0</v>
      </c>
      <c r="EF20" s="67">
        <v>0</v>
      </c>
      <c r="EG20" s="67">
        <v>0</v>
      </c>
      <c r="EH20" s="67">
        <v>0</v>
      </c>
      <c r="EI20" s="67">
        <v>0</v>
      </c>
      <c r="EJ20" s="67">
        <v>0</v>
      </c>
      <c r="EK20" s="67">
        <v>0</v>
      </c>
      <c r="EL20" s="67">
        <v>0</v>
      </c>
      <c r="EM20" s="67">
        <v>0</v>
      </c>
      <c r="EN20" s="67">
        <v>0</v>
      </c>
      <c r="EO20" s="67">
        <v>0</v>
      </c>
      <c r="EP20" s="67">
        <v>0</v>
      </c>
      <c r="EQ20" s="67">
        <v>0</v>
      </c>
      <c r="ER20" s="67">
        <v>0</v>
      </c>
      <c r="ES20" s="67">
        <v>0</v>
      </c>
      <c r="ET20" s="67">
        <v>0</v>
      </c>
      <c r="EU20" s="67">
        <v>0</v>
      </c>
      <c r="EV20" s="67">
        <v>0</v>
      </c>
      <c r="EW20" s="67">
        <v>0</v>
      </c>
      <c r="EX20" s="67">
        <v>0</v>
      </c>
      <c r="EY20" s="67">
        <v>0</v>
      </c>
      <c r="EZ20" s="67">
        <v>0</v>
      </c>
      <c r="FA20" s="67">
        <v>0</v>
      </c>
      <c r="FB20" s="67">
        <v>0</v>
      </c>
      <c r="FC20" s="67">
        <v>0</v>
      </c>
      <c r="FD20" s="67">
        <v>0</v>
      </c>
      <c r="FE20" s="67">
        <v>0</v>
      </c>
      <c r="FF20" s="67">
        <v>0</v>
      </c>
      <c r="FG20" s="67">
        <v>0</v>
      </c>
      <c r="FH20" s="67">
        <v>0</v>
      </c>
      <c r="FI20" s="67">
        <v>0</v>
      </c>
      <c r="FJ20" s="67">
        <v>0</v>
      </c>
      <c r="FK20" s="67">
        <v>0</v>
      </c>
      <c r="FL20" s="67">
        <v>0</v>
      </c>
      <c r="FM20" s="67">
        <v>0</v>
      </c>
      <c r="FN20" s="67">
        <v>0</v>
      </c>
      <c r="FO20" s="67">
        <v>0</v>
      </c>
      <c r="FP20" s="67">
        <v>0</v>
      </c>
      <c r="FQ20" s="67">
        <v>0</v>
      </c>
      <c r="FR20" s="67">
        <v>0</v>
      </c>
      <c r="FS20" s="67">
        <v>0</v>
      </c>
      <c r="FT20" s="67">
        <v>0</v>
      </c>
      <c r="FU20" s="67">
        <v>0</v>
      </c>
      <c r="FV20" s="67">
        <v>0</v>
      </c>
      <c r="FW20" s="67">
        <v>0</v>
      </c>
      <c r="FX20" s="67">
        <v>0</v>
      </c>
      <c r="FY20" s="67">
        <v>0</v>
      </c>
      <c r="FZ20" s="67">
        <v>0</v>
      </c>
      <c r="GA20" s="67">
        <v>0</v>
      </c>
      <c r="GB20" s="67">
        <v>0</v>
      </c>
      <c r="GC20" s="67">
        <v>0</v>
      </c>
      <c r="GD20" s="67">
        <v>0</v>
      </c>
      <c r="GE20" s="67">
        <v>0</v>
      </c>
      <c r="GF20" s="67">
        <v>0</v>
      </c>
      <c r="GG20" s="67">
        <v>0</v>
      </c>
      <c r="GH20" s="67">
        <v>0</v>
      </c>
      <c r="GI20" s="67">
        <v>0</v>
      </c>
      <c r="GJ20" s="67">
        <v>0</v>
      </c>
      <c r="GK20" s="67">
        <v>0</v>
      </c>
      <c r="GL20" s="67">
        <v>0</v>
      </c>
      <c r="GM20" s="67">
        <v>0</v>
      </c>
      <c r="GN20" s="67">
        <v>0</v>
      </c>
      <c r="GO20" s="67">
        <v>0</v>
      </c>
      <c r="GP20" s="67">
        <v>0</v>
      </c>
      <c r="GQ20" s="67">
        <v>0</v>
      </c>
      <c r="GR20" s="67">
        <v>0</v>
      </c>
      <c r="GS20" s="67">
        <v>0</v>
      </c>
    </row>
    <row r="21" spans="1:201" s="67" customFormat="1" x14ac:dyDescent="0.2">
      <c r="A21" s="85">
        <v>0</v>
      </c>
      <c r="B21" s="70">
        <v>0</v>
      </c>
      <c r="C21" s="70">
        <v>0</v>
      </c>
      <c r="D21" s="70">
        <v>0</v>
      </c>
      <c r="E21" s="70">
        <v>0</v>
      </c>
      <c r="F21" s="70">
        <v>0</v>
      </c>
      <c r="G21" s="70">
        <v>0</v>
      </c>
      <c r="H21" s="70">
        <v>0</v>
      </c>
      <c r="I21" s="70">
        <v>0</v>
      </c>
      <c r="J21" s="70">
        <v>0</v>
      </c>
      <c r="K21" s="70">
        <v>0</v>
      </c>
      <c r="L21" s="70">
        <v>0</v>
      </c>
      <c r="M21" s="70">
        <v>0</v>
      </c>
      <c r="N21" s="70">
        <v>0</v>
      </c>
      <c r="O21" s="70">
        <v>0</v>
      </c>
      <c r="P21" s="70">
        <v>0</v>
      </c>
      <c r="Q21" s="70">
        <v>0</v>
      </c>
      <c r="R21" s="70">
        <v>0</v>
      </c>
      <c r="S21" s="70">
        <v>0</v>
      </c>
      <c r="T21" s="70">
        <v>0</v>
      </c>
      <c r="U21" s="70">
        <v>0</v>
      </c>
      <c r="V21" s="70">
        <v>0</v>
      </c>
      <c r="W21" s="70">
        <v>0</v>
      </c>
      <c r="X21" s="70">
        <v>0</v>
      </c>
      <c r="Y21" s="70">
        <v>0</v>
      </c>
      <c r="Z21" s="70">
        <v>0</v>
      </c>
      <c r="AA21" s="70">
        <v>0</v>
      </c>
      <c r="AB21" s="70">
        <v>0</v>
      </c>
      <c r="AC21" s="70">
        <v>0</v>
      </c>
      <c r="AD21" s="70">
        <v>0</v>
      </c>
      <c r="AE21" s="67">
        <v>0</v>
      </c>
      <c r="AF21" s="67">
        <v>0</v>
      </c>
      <c r="AG21" s="67">
        <v>0</v>
      </c>
      <c r="AH21" s="67">
        <v>0</v>
      </c>
      <c r="AI21" s="67">
        <v>0</v>
      </c>
      <c r="AJ21" s="67">
        <v>0</v>
      </c>
      <c r="AK21" s="67">
        <v>0</v>
      </c>
      <c r="AL21" s="67">
        <v>0</v>
      </c>
      <c r="AM21" s="67">
        <v>0</v>
      </c>
      <c r="AN21" s="67">
        <v>0</v>
      </c>
      <c r="AO21" s="67">
        <v>0</v>
      </c>
      <c r="AP21" s="67">
        <v>0</v>
      </c>
      <c r="AQ21" s="67">
        <v>0</v>
      </c>
      <c r="AR21" s="67">
        <v>0</v>
      </c>
      <c r="AS21" s="67">
        <v>0</v>
      </c>
      <c r="AT21" s="67">
        <v>0</v>
      </c>
      <c r="AU21" s="67">
        <v>0</v>
      </c>
      <c r="AV21" s="67">
        <v>0</v>
      </c>
      <c r="AW21" s="67">
        <v>0</v>
      </c>
      <c r="AX21" s="67">
        <v>0</v>
      </c>
      <c r="AY21" s="67">
        <v>0</v>
      </c>
      <c r="AZ21" s="67">
        <v>0</v>
      </c>
      <c r="BA21" s="67">
        <v>0</v>
      </c>
      <c r="BB21" s="67">
        <v>0</v>
      </c>
      <c r="BC21" s="67">
        <v>0</v>
      </c>
      <c r="BD21" s="67">
        <v>0</v>
      </c>
      <c r="BE21" s="67">
        <v>0</v>
      </c>
      <c r="BF21" s="67">
        <v>0</v>
      </c>
      <c r="BG21" s="67">
        <v>0</v>
      </c>
      <c r="BH21" s="67">
        <v>0</v>
      </c>
      <c r="BI21" s="67">
        <v>0</v>
      </c>
      <c r="BJ21" s="67">
        <v>0</v>
      </c>
      <c r="BK21" s="67">
        <v>0</v>
      </c>
      <c r="BL21" s="67">
        <v>0</v>
      </c>
      <c r="BM21" s="67">
        <v>0</v>
      </c>
      <c r="BN21" s="67">
        <v>0</v>
      </c>
      <c r="BO21" s="67">
        <v>0</v>
      </c>
      <c r="BP21" s="67">
        <v>0</v>
      </c>
      <c r="BQ21" s="67">
        <v>0</v>
      </c>
      <c r="BR21" s="67">
        <v>0</v>
      </c>
      <c r="BS21" s="67">
        <v>0</v>
      </c>
      <c r="BT21" s="67">
        <v>0</v>
      </c>
      <c r="BU21" s="67">
        <v>0</v>
      </c>
      <c r="BV21" s="67">
        <v>0</v>
      </c>
      <c r="BW21" s="67">
        <v>0</v>
      </c>
      <c r="BX21" s="67">
        <v>0</v>
      </c>
      <c r="BY21" s="67">
        <v>0</v>
      </c>
      <c r="BZ21" s="67">
        <v>0</v>
      </c>
      <c r="CA21" s="67">
        <v>0</v>
      </c>
      <c r="CB21" s="67">
        <v>0</v>
      </c>
      <c r="CC21" s="67">
        <v>0</v>
      </c>
      <c r="CD21" s="67">
        <v>0</v>
      </c>
      <c r="CE21" s="67">
        <v>0</v>
      </c>
      <c r="CF21" s="67">
        <v>0</v>
      </c>
      <c r="CG21" s="67">
        <v>0</v>
      </c>
      <c r="CH21" s="67">
        <v>0</v>
      </c>
      <c r="CI21" s="67">
        <v>0</v>
      </c>
      <c r="CJ21" s="67">
        <v>0</v>
      </c>
      <c r="CK21" s="67">
        <v>0</v>
      </c>
      <c r="CL21" s="67">
        <v>0</v>
      </c>
      <c r="CM21" s="67">
        <v>0</v>
      </c>
      <c r="CN21" s="67">
        <v>0</v>
      </c>
      <c r="CO21" s="67">
        <v>0</v>
      </c>
      <c r="CP21" s="67">
        <v>0</v>
      </c>
      <c r="CQ21" s="67">
        <v>0</v>
      </c>
      <c r="CR21" s="67">
        <v>0</v>
      </c>
      <c r="CS21" s="67">
        <v>0</v>
      </c>
      <c r="CT21" s="67">
        <v>0</v>
      </c>
      <c r="CU21" s="67">
        <v>0</v>
      </c>
      <c r="CV21" s="67">
        <v>0</v>
      </c>
      <c r="CW21" s="67">
        <v>0</v>
      </c>
      <c r="CX21" s="67">
        <v>0</v>
      </c>
      <c r="CY21" s="67">
        <v>0</v>
      </c>
      <c r="CZ21" s="67">
        <v>0</v>
      </c>
      <c r="DA21" s="67">
        <v>0</v>
      </c>
      <c r="DB21" s="67">
        <v>0</v>
      </c>
      <c r="DC21" s="67">
        <v>0</v>
      </c>
      <c r="DD21" s="67">
        <v>0</v>
      </c>
      <c r="DE21" s="67">
        <v>0</v>
      </c>
      <c r="DF21" s="67">
        <v>0</v>
      </c>
      <c r="DG21" s="67">
        <v>0</v>
      </c>
      <c r="DH21" s="67">
        <v>0</v>
      </c>
      <c r="DI21" s="67">
        <v>0</v>
      </c>
      <c r="DJ21" s="67">
        <v>0</v>
      </c>
      <c r="DK21" s="67">
        <v>0</v>
      </c>
      <c r="DL21" s="67">
        <v>0</v>
      </c>
      <c r="DM21" s="67">
        <v>0</v>
      </c>
      <c r="DN21" s="67">
        <v>0</v>
      </c>
      <c r="DO21" s="67">
        <v>0</v>
      </c>
      <c r="DP21" s="67">
        <v>0</v>
      </c>
      <c r="DQ21" s="67">
        <v>0</v>
      </c>
      <c r="DR21" s="67">
        <v>0</v>
      </c>
      <c r="DS21" s="67">
        <v>0</v>
      </c>
      <c r="DT21" s="67">
        <v>0</v>
      </c>
      <c r="DU21" s="67">
        <v>0</v>
      </c>
      <c r="DV21" s="67">
        <v>0</v>
      </c>
      <c r="DW21" s="67">
        <v>0</v>
      </c>
      <c r="DX21" s="67">
        <v>0</v>
      </c>
      <c r="DY21" s="67">
        <v>0</v>
      </c>
      <c r="DZ21" s="67">
        <v>0</v>
      </c>
      <c r="EA21" s="67">
        <v>0</v>
      </c>
      <c r="EB21" s="67">
        <v>0</v>
      </c>
      <c r="EC21" s="67">
        <v>0</v>
      </c>
      <c r="ED21" s="67">
        <v>0</v>
      </c>
      <c r="EE21" s="67">
        <v>0</v>
      </c>
      <c r="EF21" s="67">
        <v>0</v>
      </c>
      <c r="EG21" s="67">
        <v>0</v>
      </c>
      <c r="EH21" s="67">
        <v>0</v>
      </c>
      <c r="EI21" s="67">
        <v>0</v>
      </c>
      <c r="EJ21" s="67">
        <v>0</v>
      </c>
      <c r="EK21" s="67">
        <v>0</v>
      </c>
      <c r="EL21" s="67">
        <v>0</v>
      </c>
      <c r="EM21" s="67">
        <v>0</v>
      </c>
      <c r="EN21" s="67">
        <v>0</v>
      </c>
      <c r="EO21" s="67">
        <v>0</v>
      </c>
      <c r="EP21" s="67">
        <v>0</v>
      </c>
      <c r="EQ21" s="67">
        <v>0</v>
      </c>
      <c r="ER21" s="67">
        <v>0</v>
      </c>
      <c r="ES21" s="67">
        <v>0</v>
      </c>
      <c r="ET21" s="67">
        <v>0</v>
      </c>
      <c r="EU21" s="67">
        <v>0</v>
      </c>
      <c r="EV21" s="67">
        <v>0</v>
      </c>
      <c r="EW21" s="67">
        <v>0</v>
      </c>
      <c r="EX21" s="67">
        <v>0</v>
      </c>
      <c r="EY21" s="67">
        <v>0</v>
      </c>
      <c r="EZ21" s="67">
        <v>0</v>
      </c>
      <c r="FA21" s="67">
        <v>0</v>
      </c>
      <c r="FB21" s="67">
        <v>0</v>
      </c>
      <c r="FC21" s="67">
        <v>0</v>
      </c>
      <c r="FD21" s="67">
        <v>0</v>
      </c>
      <c r="FE21" s="67">
        <v>0</v>
      </c>
      <c r="FF21" s="67">
        <v>0</v>
      </c>
      <c r="FG21" s="67">
        <v>0</v>
      </c>
      <c r="FH21" s="67">
        <v>0</v>
      </c>
      <c r="FI21" s="67">
        <v>0</v>
      </c>
      <c r="FJ21" s="67">
        <v>0</v>
      </c>
      <c r="FK21" s="67">
        <v>0</v>
      </c>
      <c r="FL21" s="67">
        <v>0</v>
      </c>
      <c r="FM21" s="67">
        <v>0</v>
      </c>
      <c r="FN21" s="67">
        <v>0</v>
      </c>
      <c r="FO21" s="67">
        <v>0</v>
      </c>
      <c r="FP21" s="67">
        <v>0</v>
      </c>
      <c r="FQ21" s="67">
        <v>0</v>
      </c>
      <c r="FR21" s="67">
        <v>0</v>
      </c>
      <c r="FS21" s="67">
        <v>0</v>
      </c>
      <c r="FT21" s="67">
        <v>0</v>
      </c>
      <c r="FU21" s="67">
        <v>0</v>
      </c>
      <c r="FV21" s="67">
        <v>0</v>
      </c>
      <c r="FW21" s="67">
        <v>0</v>
      </c>
      <c r="FX21" s="67">
        <v>0</v>
      </c>
      <c r="FY21" s="67">
        <v>0</v>
      </c>
      <c r="FZ21" s="67">
        <v>0</v>
      </c>
      <c r="GA21" s="67">
        <v>0</v>
      </c>
      <c r="GB21" s="67">
        <v>0</v>
      </c>
      <c r="GC21" s="67">
        <v>0</v>
      </c>
      <c r="GD21" s="67">
        <v>0</v>
      </c>
      <c r="GE21" s="67">
        <v>0</v>
      </c>
      <c r="GF21" s="67">
        <v>0</v>
      </c>
      <c r="GG21" s="67">
        <v>0</v>
      </c>
      <c r="GH21" s="67">
        <v>0</v>
      </c>
      <c r="GI21" s="67">
        <v>0</v>
      </c>
      <c r="GJ21" s="67">
        <v>0</v>
      </c>
      <c r="GK21" s="67">
        <v>0</v>
      </c>
      <c r="GL21" s="67">
        <v>0</v>
      </c>
      <c r="GM21" s="67">
        <v>0</v>
      </c>
      <c r="GN21" s="67">
        <v>0</v>
      </c>
      <c r="GO21" s="67">
        <v>0</v>
      </c>
      <c r="GP21" s="67">
        <v>0</v>
      </c>
      <c r="GQ21" s="67">
        <v>0</v>
      </c>
      <c r="GR21" s="67">
        <v>0</v>
      </c>
      <c r="GS21" s="67">
        <v>0</v>
      </c>
    </row>
    <row r="22" spans="1:201" s="67" customFormat="1" x14ac:dyDescent="0.2">
      <c r="A22" s="85">
        <v>0</v>
      </c>
      <c r="B22" s="70">
        <v>0</v>
      </c>
      <c r="C22" s="70">
        <v>0</v>
      </c>
      <c r="D22" s="70">
        <v>0</v>
      </c>
      <c r="E22" s="70">
        <v>0</v>
      </c>
      <c r="F22" s="70">
        <v>0</v>
      </c>
      <c r="G22" s="70">
        <v>0</v>
      </c>
      <c r="H22" s="70">
        <v>0</v>
      </c>
      <c r="I22" s="70">
        <v>0</v>
      </c>
      <c r="J22" s="70">
        <v>0</v>
      </c>
      <c r="K22" s="70">
        <v>0</v>
      </c>
      <c r="L22" s="70">
        <v>0</v>
      </c>
      <c r="M22" s="70">
        <v>0</v>
      </c>
      <c r="N22" s="70">
        <v>0</v>
      </c>
      <c r="O22" s="70">
        <v>0</v>
      </c>
      <c r="P22" s="70">
        <v>0</v>
      </c>
      <c r="Q22" s="70">
        <v>0</v>
      </c>
      <c r="R22" s="70">
        <v>0</v>
      </c>
      <c r="S22" s="70">
        <v>0</v>
      </c>
      <c r="T22" s="70">
        <v>0</v>
      </c>
      <c r="U22" s="70">
        <v>0</v>
      </c>
      <c r="V22" s="70">
        <v>0</v>
      </c>
      <c r="W22" s="70">
        <v>0</v>
      </c>
      <c r="X22" s="70">
        <v>0</v>
      </c>
      <c r="Y22" s="70">
        <v>0</v>
      </c>
      <c r="Z22" s="70">
        <v>0</v>
      </c>
      <c r="AA22" s="70">
        <v>0</v>
      </c>
      <c r="AB22" s="70">
        <v>0</v>
      </c>
      <c r="AC22" s="70">
        <v>0</v>
      </c>
      <c r="AD22" s="70">
        <v>0</v>
      </c>
      <c r="AE22" s="67">
        <v>0</v>
      </c>
      <c r="AF22" s="67">
        <v>0</v>
      </c>
      <c r="AG22" s="67">
        <v>0</v>
      </c>
      <c r="AH22" s="67">
        <v>0</v>
      </c>
      <c r="AI22" s="67">
        <v>0</v>
      </c>
      <c r="AJ22" s="67">
        <v>0</v>
      </c>
      <c r="AK22" s="67">
        <v>0</v>
      </c>
      <c r="AL22" s="67">
        <v>0</v>
      </c>
      <c r="AM22" s="67">
        <v>0</v>
      </c>
      <c r="AN22" s="67">
        <v>0</v>
      </c>
      <c r="AO22" s="67">
        <v>0</v>
      </c>
      <c r="AP22" s="67">
        <v>0</v>
      </c>
      <c r="AQ22" s="67">
        <v>0</v>
      </c>
      <c r="AR22" s="67">
        <v>0</v>
      </c>
      <c r="AS22" s="67">
        <v>0</v>
      </c>
      <c r="AT22" s="67">
        <v>0</v>
      </c>
      <c r="AU22" s="67">
        <v>0</v>
      </c>
      <c r="AV22" s="67">
        <v>0</v>
      </c>
      <c r="AW22" s="67">
        <v>0</v>
      </c>
      <c r="AX22" s="67">
        <v>0</v>
      </c>
      <c r="AY22" s="67">
        <v>0</v>
      </c>
      <c r="AZ22" s="67">
        <v>0</v>
      </c>
      <c r="BA22" s="67">
        <v>0</v>
      </c>
      <c r="BB22" s="67">
        <v>0</v>
      </c>
      <c r="BC22" s="67">
        <v>0</v>
      </c>
      <c r="BD22" s="67">
        <v>0</v>
      </c>
      <c r="BE22" s="67">
        <v>0</v>
      </c>
      <c r="BF22" s="67">
        <v>0</v>
      </c>
      <c r="BG22" s="67">
        <v>0</v>
      </c>
      <c r="BH22" s="67">
        <v>0</v>
      </c>
      <c r="BI22" s="67">
        <v>0</v>
      </c>
      <c r="BJ22" s="67">
        <v>0</v>
      </c>
      <c r="BK22" s="67">
        <v>0</v>
      </c>
      <c r="BL22" s="67">
        <v>0</v>
      </c>
      <c r="BM22" s="67">
        <v>0</v>
      </c>
      <c r="BN22" s="67">
        <v>0</v>
      </c>
      <c r="BO22" s="67">
        <v>0</v>
      </c>
      <c r="BP22" s="67">
        <v>0</v>
      </c>
      <c r="BQ22" s="67">
        <v>0</v>
      </c>
      <c r="BR22" s="67">
        <v>0</v>
      </c>
      <c r="BS22" s="67">
        <v>0</v>
      </c>
      <c r="BT22" s="67">
        <v>0</v>
      </c>
      <c r="BU22" s="67">
        <v>0</v>
      </c>
      <c r="BV22" s="67">
        <v>0</v>
      </c>
      <c r="BW22" s="67">
        <v>0</v>
      </c>
      <c r="BX22" s="67">
        <v>0</v>
      </c>
      <c r="BY22" s="67">
        <v>0</v>
      </c>
      <c r="BZ22" s="67">
        <v>0</v>
      </c>
      <c r="CA22" s="67">
        <v>0</v>
      </c>
      <c r="CB22" s="67">
        <v>0</v>
      </c>
      <c r="CC22" s="67">
        <v>0</v>
      </c>
      <c r="CD22" s="67">
        <v>0</v>
      </c>
      <c r="CE22" s="67">
        <v>0</v>
      </c>
      <c r="CF22" s="67">
        <v>0</v>
      </c>
      <c r="CG22" s="67">
        <v>0</v>
      </c>
      <c r="CH22" s="67">
        <v>0</v>
      </c>
      <c r="CI22" s="67">
        <v>0</v>
      </c>
      <c r="CJ22" s="67">
        <v>0</v>
      </c>
      <c r="CK22" s="67">
        <v>0</v>
      </c>
      <c r="CL22" s="67">
        <v>0</v>
      </c>
      <c r="CM22" s="67">
        <v>0</v>
      </c>
      <c r="CN22" s="67">
        <v>0</v>
      </c>
      <c r="CO22" s="67">
        <v>0</v>
      </c>
      <c r="CP22" s="67">
        <v>0</v>
      </c>
      <c r="CQ22" s="67">
        <v>0</v>
      </c>
      <c r="CR22" s="67">
        <v>0</v>
      </c>
      <c r="CS22" s="67">
        <v>0</v>
      </c>
      <c r="CT22" s="67">
        <v>0</v>
      </c>
      <c r="CU22" s="67">
        <v>0</v>
      </c>
      <c r="CV22" s="67">
        <v>0</v>
      </c>
      <c r="CW22" s="67">
        <v>0</v>
      </c>
      <c r="CX22" s="67">
        <v>0</v>
      </c>
      <c r="CY22" s="67">
        <v>0</v>
      </c>
      <c r="CZ22" s="67">
        <v>0</v>
      </c>
      <c r="DA22" s="67">
        <v>0</v>
      </c>
      <c r="DB22" s="67">
        <v>0</v>
      </c>
      <c r="DC22" s="67">
        <v>0</v>
      </c>
      <c r="DD22" s="67">
        <v>0</v>
      </c>
      <c r="DE22" s="67">
        <v>0</v>
      </c>
      <c r="DF22" s="67">
        <v>0</v>
      </c>
      <c r="DG22" s="67">
        <v>0</v>
      </c>
      <c r="DH22" s="67">
        <v>0</v>
      </c>
      <c r="DI22" s="67">
        <v>0</v>
      </c>
      <c r="DJ22" s="67">
        <v>0</v>
      </c>
      <c r="DK22" s="67">
        <v>0</v>
      </c>
      <c r="DL22" s="67">
        <v>0</v>
      </c>
      <c r="DM22" s="67">
        <v>0</v>
      </c>
      <c r="DN22" s="67">
        <v>0</v>
      </c>
      <c r="DO22" s="67">
        <v>0</v>
      </c>
      <c r="DP22" s="67">
        <v>0</v>
      </c>
      <c r="DQ22" s="67">
        <v>0</v>
      </c>
      <c r="DR22" s="67">
        <v>0</v>
      </c>
      <c r="DS22" s="67">
        <v>0</v>
      </c>
      <c r="DT22" s="67">
        <v>0</v>
      </c>
      <c r="DU22" s="67">
        <v>0</v>
      </c>
      <c r="DV22" s="67">
        <v>0</v>
      </c>
      <c r="DW22" s="67">
        <v>0</v>
      </c>
      <c r="DX22" s="67">
        <v>0</v>
      </c>
      <c r="DY22" s="67">
        <v>0</v>
      </c>
      <c r="DZ22" s="67">
        <v>0</v>
      </c>
      <c r="EA22" s="67">
        <v>0</v>
      </c>
      <c r="EB22" s="67">
        <v>0</v>
      </c>
      <c r="EC22" s="67">
        <v>0</v>
      </c>
      <c r="ED22" s="67">
        <v>0</v>
      </c>
      <c r="EE22" s="67">
        <v>0</v>
      </c>
      <c r="EF22" s="67">
        <v>0</v>
      </c>
      <c r="EG22" s="67">
        <v>0</v>
      </c>
      <c r="EH22" s="67">
        <v>0</v>
      </c>
      <c r="EI22" s="67">
        <v>0</v>
      </c>
      <c r="EJ22" s="67">
        <v>0</v>
      </c>
      <c r="EK22" s="67">
        <v>0</v>
      </c>
      <c r="EL22" s="67">
        <v>0</v>
      </c>
      <c r="EM22" s="67">
        <v>0</v>
      </c>
      <c r="EN22" s="67">
        <v>0</v>
      </c>
      <c r="EO22" s="67">
        <v>0</v>
      </c>
      <c r="EP22" s="67">
        <v>0</v>
      </c>
      <c r="EQ22" s="67">
        <v>0</v>
      </c>
      <c r="ER22" s="67">
        <v>0</v>
      </c>
      <c r="ES22" s="67">
        <v>0</v>
      </c>
      <c r="ET22" s="67">
        <v>0</v>
      </c>
      <c r="EU22" s="67">
        <v>0</v>
      </c>
      <c r="EV22" s="67">
        <v>0</v>
      </c>
      <c r="EW22" s="67">
        <v>0</v>
      </c>
      <c r="EX22" s="67">
        <v>0</v>
      </c>
      <c r="EY22" s="67">
        <v>0</v>
      </c>
      <c r="EZ22" s="67">
        <v>0</v>
      </c>
      <c r="FA22" s="67">
        <v>0</v>
      </c>
      <c r="FB22" s="67">
        <v>0</v>
      </c>
      <c r="FC22" s="67">
        <v>0</v>
      </c>
      <c r="FD22" s="67">
        <v>0</v>
      </c>
      <c r="FE22" s="67">
        <v>0</v>
      </c>
      <c r="FF22" s="67">
        <v>0</v>
      </c>
      <c r="FG22" s="67">
        <v>0</v>
      </c>
      <c r="FH22" s="67">
        <v>0</v>
      </c>
      <c r="FI22" s="67">
        <v>0</v>
      </c>
      <c r="FJ22" s="67">
        <v>0</v>
      </c>
      <c r="FK22" s="67">
        <v>0</v>
      </c>
      <c r="FL22" s="67">
        <v>0</v>
      </c>
      <c r="FM22" s="67">
        <v>0</v>
      </c>
      <c r="FN22" s="67">
        <v>0</v>
      </c>
      <c r="FO22" s="67">
        <v>0</v>
      </c>
      <c r="FP22" s="67">
        <v>0</v>
      </c>
      <c r="FQ22" s="67">
        <v>0</v>
      </c>
      <c r="FR22" s="67">
        <v>0</v>
      </c>
      <c r="FS22" s="67">
        <v>0</v>
      </c>
      <c r="FT22" s="67">
        <v>0</v>
      </c>
      <c r="FU22" s="67">
        <v>0</v>
      </c>
      <c r="FV22" s="67">
        <v>0</v>
      </c>
      <c r="FW22" s="67">
        <v>0</v>
      </c>
      <c r="FX22" s="67">
        <v>0</v>
      </c>
      <c r="FY22" s="67">
        <v>0</v>
      </c>
      <c r="FZ22" s="67">
        <v>0</v>
      </c>
      <c r="GA22" s="67">
        <v>0</v>
      </c>
      <c r="GB22" s="67">
        <v>0</v>
      </c>
      <c r="GC22" s="67">
        <v>0</v>
      </c>
      <c r="GD22" s="67">
        <v>0</v>
      </c>
      <c r="GE22" s="67">
        <v>0</v>
      </c>
      <c r="GF22" s="67">
        <v>0</v>
      </c>
      <c r="GG22" s="67">
        <v>0</v>
      </c>
      <c r="GH22" s="67">
        <v>0</v>
      </c>
      <c r="GI22" s="67">
        <v>0</v>
      </c>
      <c r="GJ22" s="67">
        <v>0</v>
      </c>
      <c r="GK22" s="67">
        <v>0</v>
      </c>
      <c r="GL22" s="67">
        <v>0</v>
      </c>
      <c r="GM22" s="67">
        <v>0</v>
      </c>
      <c r="GN22" s="67">
        <v>0</v>
      </c>
      <c r="GO22" s="67">
        <v>0</v>
      </c>
      <c r="GP22" s="67">
        <v>0</v>
      </c>
      <c r="GQ22" s="67">
        <v>0</v>
      </c>
      <c r="GR22" s="67">
        <v>0</v>
      </c>
      <c r="GS22" s="67">
        <v>0</v>
      </c>
    </row>
    <row r="23" spans="1:201" s="67" customFormat="1" x14ac:dyDescent="0.2">
      <c r="A23" s="85">
        <v>0</v>
      </c>
      <c r="B23" s="70">
        <v>0</v>
      </c>
      <c r="C23" s="70">
        <v>0</v>
      </c>
      <c r="D23" s="70">
        <v>0</v>
      </c>
      <c r="E23" s="70">
        <v>0</v>
      </c>
      <c r="F23" s="70">
        <v>0</v>
      </c>
      <c r="G23" s="70">
        <v>0</v>
      </c>
      <c r="H23" s="70">
        <v>0</v>
      </c>
      <c r="I23" s="70">
        <v>0</v>
      </c>
      <c r="J23" s="70">
        <v>0</v>
      </c>
      <c r="K23" s="70">
        <v>0</v>
      </c>
      <c r="L23" s="70">
        <v>0</v>
      </c>
      <c r="M23" s="70">
        <v>0</v>
      </c>
      <c r="N23" s="70">
        <v>0</v>
      </c>
      <c r="O23" s="70">
        <v>0</v>
      </c>
      <c r="P23" s="70">
        <v>0</v>
      </c>
      <c r="Q23" s="70">
        <v>0</v>
      </c>
      <c r="R23" s="70">
        <v>0</v>
      </c>
      <c r="S23" s="70">
        <v>0</v>
      </c>
      <c r="T23" s="70">
        <v>0</v>
      </c>
      <c r="U23" s="70">
        <v>0</v>
      </c>
      <c r="V23" s="70">
        <v>0</v>
      </c>
      <c r="W23" s="70">
        <v>0</v>
      </c>
      <c r="X23" s="70">
        <v>0</v>
      </c>
      <c r="Y23" s="70">
        <v>0</v>
      </c>
      <c r="Z23" s="70">
        <v>0</v>
      </c>
      <c r="AA23" s="70">
        <v>0</v>
      </c>
      <c r="AB23" s="70">
        <v>0</v>
      </c>
      <c r="AC23" s="70">
        <v>0</v>
      </c>
      <c r="AD23" s="70">
        <v>0</v>
      </c>
      <c r="AE23" s="67">
        <v>0</v>
      </c>
      <c r="AF23" s="67">
        <v>0</v>
      </c>
      <c r="AG23" s="67">
        <v>0</v>
      </c>
      <c r="AH23" s="67">
        <v>0</v>
      </c>
      <c r="AI23" s="67">
        <v>0</v>
      </c>
      <c r="AJ23" s="67">
        <v>0</v>
      </c>
      <c r="AK23" s="67">
        <v>0</v>
      </c>
      <c r="AL23" s="67">
        <v>0</v>
      </c>
      <c r="AM23" s="67">
        <v>0</v>
      </c>
      <c r="AN23" s="67">
        <v>0</v>
      </c>
      <c r="AO23" s="67">
        <v>0</v>
      </c>
      <c r="AP23" s="67">
        <v>0</v>
      </c>
      <c r="AQ23" s="67">
        <v>0</v>
      </c>
      <c r="AR23" s="67">
        <v>0</v>
      </c>
      <c r="AS23" s="67">
        <v>0</v>
      </c>
      <c r="AT23" s="67">
        <v>0</v>
      </c>
      <c r="AU23" s="67">
        <v>0</v>
      </c>
      <c r="AV23" s="67">
        <v>0</v>
      </c>
      <c r="AW23" s="67">
        <v>0</v>
      </c>
      <c r="AX23" s="67">
        <v>0</v>
      </c>
      <c r="AY23" s="67">
        <v>0</v>
      </c>
      <c r="AZ23" s="67">
        <v>0</v>
      </c>
      <c r="BA23" s="67">
        <v>0</v>
      </c>
      <c r="BB23" s="67">
        <v>0</v>
      </c>
      <c r="BC23" s="67">
        <v>0</v>
      </c>
      <c r="BD23" s="67">
        <v>0</v>
      </c>
      <c r="BE23" s="67">
        <v>0</v>
      </c>
      <c r="BF23" s="67">
        <v>0</v>
      </c>
      <c r="BG23" s="67">
        <v>0</v>
      </c>
      <c r="BH23" s="67">
        <v>0</v>
      </c>
      <c r="BI23" s="67">
        <v>0</v>
      </c>
      <c r="BJ23" s="67">
        <v>0</v>
      </c>
      <c r="BK23" s="67">
        <v>0</v>
      </c>
      <c r="BL23" s="67">
        <v>0</v>
      </c>
      <c r="BM23" s="67">
        <v>0</v>
      </c>
      <c r="BN23" s="67">
        <v>0</v>
      </c>
      <c r="BO23" s="67">
        <v>0</v>
      </c>
      <c r="BP23" s="67">
        <v>0</v>
      </c>
      <c r="BQ23" s="67">
        <v>0</v>
      </c>
      <c r="BR23" s="67">
        <v>0</v>
      </c>
      <c r="BS23" s="67">
        <v>0</v>
      </c>
      <c r="BT23" s="67">
        <v>0</v>
      </c>
      <c r="BU23" s="67">
        <v>0</v>
      </c>
      <c r="BV23" s="67">
        <v>0</v>
      </c>
      <c r="BW23" s="67">
        <v>0</v>
      </c>
      <c r="BX23" s="67">
        <v>0</v>
      </c>
      <c r="BY23" s="67">
        <v>0</v>
      </c>
      <c r="BZ23" s="67">
        <v>0</v>
      </c>
      <c r="CA23" s="67">
        <v>0</v>
      </c>
      <c r="CB23" s="67">
        <v>0</v>
      </c>
      <c r="CC23" s="67">
        <v>0</v>
      </c>
      <c r="CD23" s="67">
        <v>0</v>
      </c>
      <c r="CE23" s="67">
        <v>0</v>
      </c>
      <c r="CF23" s="67">
        <v>0</v>
      </c>
      <c r="CG23" s="67">
        <v>0</v>
      </c>
      <c r="CH23" s="67">
        <v>0</v>
      </c>
      <c r="CI23" s="67">
        <v>0</v>
      </c>
      <c r="CJ23" s="67">
        <v>0</v>
      </c>
      <c r="CK23" s="67">
        <v>0</v>
      </c>
      <c r="CL23" s="67">
        <v>0</v>
      </c>
      <c r="CM23" s="67">
        <v>0</v>
      </c>
      <c r="CN23" s="67">
        <v>0</v>
      </c>
      <c r="CO23" s="67">
        <v>0</v>
      </c>
      <c r="CP23" s="67">
        <v>0</v>
      </c>
      <c r="CQ23" s="67">
        <v>0</v>
      </c>
      <c r="CR23" s="67">
        <v>0</v>
      </c>
      <c r="CS23" s="67">
        <v>0</v>
      </c>
      <c r="CT23" s="67">
        <v>0</v>
      </c>
      <c r="CU23" s="67">
        <v>0</v>
      </c>
      <c r="CV23" s="67">
        <v>0</v>
      </c>
      <c r="CW23" s="67">
        <v>0</v>
      </c>
      <c r="CX23" s="67">
        <v>0</v>
      </c>
      <c r="CY23" s="67">
        <v>0</v>
      </c>
      <c r="CZ23" s="67">
        <v>0</v>
      </c>
      <c r="DA23" s="67">
        <v>0</v>
      </c>
      <c r="DB23" s="67">
        <v>0</v>
      </c>
      <c r="DC23" s="67">
        <v>0</v>
      </c>
      <c r="DD23" s="67">
        <v>0</v>
      </c>
      <c r="DE23" s="67">
        <v>0</v>
      </c>
      <c r="DF23" s="67">
        <v>0</v>
      </c>
      <c r="DG23" s="67">
        <v>0</v>
      </c>
      <c r="DH23" s="67">
        <v>0</v>
      </c>
      <c r="DI23" s="67">
        <v>0</v>
      </c>
      <c r="DJ23" s="67">
        <v>0</v>
      </c>
      <c r="DK23" s="67">
        <v>0</v>
      </c>
      <c r="DL23" s="67">
        <v>0</v>
      </c>
      <c r="DM23" s="67">
        <v>0</v>
      </c>
      <c r="DN23" s="67">
        <v>0</v>
      </c>
      <c r="DO23" s="67">
        <v>0</v>
      </c>
      <c r="DP23" s="67">
        <v>0</v>
      </c>
      <c r="DQ23" s="67">
        <v>0</v>
      </c>
      <c r="DR23" s="67">
        <v>0</v>
      </c>
      <c r="DS23" s="67">
        <v>0</v>
      </c>
      <c r="DT23" s="67">
        <v>0</v>
      </c>
      <c r="DU23" s="67">
        <v>0</v>
      </c>
      <c r="DV23" s="67">
        <v>0</v>
      </c>
      <c r="DW23" s="67">
        <v>0</v>
      </c>
      <c r="DX23" s="67">
        <v>0</v>
      </c>
      <c r="DY23" s="67">
        <v>0</v>
      </c>
      <c r="DZ23" s="67">
        <v>0</v>
      </c>
      <c r="EA23" s="67">
        <v>0</v>
      </c>
      <c r="EB23" s="67">
        <v>0</v>
      </c>
      <c r="EC23" s="67">
        <v>0</v>
      </c>
      <c r="ED23" s="67">
        <v>0</v>
      </c>
      <c r="EE23" s="67">
        <v>0</v>
      </c>
      <c r="EF23" s="67">
        <v>0</v>
      </c>
      <c r="EG23" s="67">
        <v>0</v>
      </c>
      <c r="EH23" s="67">
        <v>0</v>
      </c>
      <c r="EI23" s="67">
        <v>0</v>
      </c>
      <c r="EJ23" s="67">
        <v>0</v>
      </c>
      <c r="EK23" s="67">
        <v>0</v>
      </c>
      <c r="EL23" s="67">
        <v>0</v>
      </c>
      <c r="EM23" s="67">
        <v>0</v>
      </c>
      <c r="EN23" s="67">
        <v>0</v>
      </c>
      <c r="EO23" s="67">
        <v>0</v>
      </c>
      <c r="EP23" s="67">
        <v>0</v>
      </c>
      <c r="EQ23" s="67">
        <v>0</v>
      </c>
      <c r="ER23" s="67">
        <v>0</v>
      </c>
      <c r="ES23" s="67">
        <v>0</v>
      </c>
      <c r="ET23" s="67">
        <v>0</v>
      </c>
      <c r="EU23" s="67">
        <v>0</v>
      </c>
      <c r="EV23" s="67">
        <v>0</v>
      </c>
      <c r="EW23" s="67">
        <v>0</v>
      </c>
      <c r="EX23" s="67">
        <v>0</v>
      </c>
      <c r="EY23" s="67">
        <v>0</v>
      </c>
      <c r="EZ23" s="67">
        <v>0</v>
      </c>
      <c r="FA23" s="67">
        <v>0</v>
      </c>
      <c r="FB23" s="67">
        <v>0</v>
      </c>
      <c r="FC23" s="67">
        <v>0</v>
      </c>
      <c r="FD23" s="67">
        <v>0</v>
      </c>
      <c r="FE23" s="67">
        <v>0</v>
      </c>
      <c r="FF23" s="67">
        <v>0</v>
      </c>
      <c r="FG23" s="67">
        <v>0</v>
      </c>
      <c r="FH23" s="67">
        <v>0</v>
      </c>
      <c r="FI23" s="67">
        <v>0</v>
      </c>
      <c r="FJ23" s="67">
        <v>0</v>
      </c>
      <c r="FK23" s="67">
        <v>0</v>
      </c>
      <c r="FL23" s="67">
        <v>0</v>
      </c>
      <c r="FM23" s="67">
        <v>0</v>
      </c>
      <c r="FN23" s="67">
        <v>0</v>
      </c>
      <c r="FO23" s="67">
        <v>0</v>
      </c>
      <c r="FP23" s="67">
        <v>0</v>
      </c>
      <c r="FQ23" s="67">
        <v>0</v>
      </c>
      <c r="FR23" s="67">
        <v>0</v>
      </c>
      <c r="FS23" s="67">
        <v>0</v>
      </c>
      <c r="FT23" s="67">
        <v>0</v>
      </c>
      <c r="FU23" s="67">
        <v>0</v>
      </c>
      <c r="FV23" s="67">
        <v>0</v>
      </c>
      <c r="FW23" s="67">
        <v>0</v>
      </c>
      <c r="FX23" s="67">
        <v>0</v>
      </c>
      <c r="FY23" s="67">
        <v>0</v>
      </c>
      <c r="FZ23" s="67">
        <v>0</v>
      </c>
      <c r="GA23" s="67">
        <v>0</v>
      </c>
      <c r="GB23" s="67">
        <v>0</v>
      </c>
      <c r="GC23" s="67">
        <v>0</v>
      </c>
      <c r="GD23" s="67">
        <v>0</v>
      </c>
      <c r="GE23" s="67">
        <v>0</v>
      </c>
      <c r="GF23" s="67">
        <v>0</v>
      </c>
      <c r="GG23" s="67">
        <v>0</v>
      </c>
      <c r="GH23" s="67">
        <v>0</v>
      </c>
      <c r="GI23" s="67">
        <v>0</v>
      </c>
      <c r="GJ23" s="67">
        <v>0</v>
      </c>
      <c r="GK23" s="67">
        <v>0</v>
      </c>
      <c r="GL23" s="67">
        <v>0</v>
      </c>
      <c r="GM23" s="67">
        <v>0</v>
      </c>
      <c r="GN23" s="67">
        <v>0</v>
      </c>
      <c r="GO23" s="67">
        <v>0</v>
      </c>
      <c r="GP23" s="67">
        <v>0</v>
      </c>
      <c r="GQ23" s="67">
        <v>0</v>
      </c>
      <c r="GR23" s="67">
        <v>0</v>
      </c>
      <c r="GS23" s="67">
        <v>0</v>
      </c>
    </row>
    <row r="24" spans="1:201" s="67" customFormat="1" x14ac:dyDescent="0.2">
      <c r="A24" s="85">
        <v>0</v>
      </c>
      <c r="B24" s="70">
        <v>0</v>
      </c>
      <c r="C24" s="70">
        <v>0</v>
      </c>
      <c r="D24" s="70">
        <v>0</v>
      </c>
      <c r="E24" s="70">
        <v>0</v>
      </c>
      <c r="F24" s="70">
        <v>0</v>
      </c>
      <c r="G24" s="70">
        <v>0</v>
      </c>
      <c r="H24" s="70">
        <v>0</v>
      </c>
      <c r="I24" s="70">
        <v>0</v>
      </c>
      <c r="J24" s="70">
        <v>0</v>
      </c>
      <c r="K24" s="70">
        <v>0</v>
      </c>
      <c r="L24" s="70">
        <v>0</v>
      </c>
      <c r="M24" s="70">
        <v>0</v>
      </c>
      <c r="N24" s="70">
        <v>0</v>
      </c>
      <c r="O24" s="70">
        <v>0</v>
      </c>
      <c r="P24" s="70">
        <v>0</v>
      </c>
      <c r="Q24" s="70">
        <v>0</v>
      </c>
      <c r="R24" s="70">
        <v>0</v>
      </c>
      <c r="S24" s="70">
        <v>0</v>
      </c>
      <c r="T24" s="70">
        <v>0</v>
      </c>
      <c r="U24" s="70">
        <v>0</v>
      </c>
      <c r="V24" s="70">
        <v>0</v>
      </c>
      <c r="W24" s="70">
        <v>0</v>
      </c>
      <c r="X24" s="70">
        <v>0</v>
      </c>
      <c r="Y24" s="70">
        <v>0</v>
      </c>
      <c r="Z24" s="70">
        <v>0</v>
      </c>
      <c r="AA24" s="70">
        <v>0</v>
      </c>
      <c r="AB24" s="70">
        <v>0</v>
      </c>
      <c r="AC24" s="70">
        <v>0</v>
      </c>
      <c r="AD24" s="70">
        <v>0</v>
      </c>
      <c r="AE24" s="67">
        <v>0</v>
      </c>
      <c r="AF24" s="67">
        <v>0</v>
      </c>
      <c r="AG24" s="67">
        <v>0</v>
      </c>
      <c r="AH24" s="67">
        <v>0</v>
      </c>
      <c r="AI24" s="67">
        <v>0</v>
      </c>
      <c r="AJ24" s="67">
        <v>0</v>
      </c>
      <c r="AK24" s="67">
        <v>0</v>
      </c>
      <c r="AL24" s="67">
        <v>0</v>
      </c>
      <c r="AM24" s="67">
        <v>0</v>
      </c>
      <c r="AN24" s="67">
        <v>0</v>
      </c>
      <c r="AO24" s="67">
        <v>0</v>
      </c>
      <c r="AP24" s="67">
        <v>0</v>
      </c>
      <c r="AQ24" s="67">
        <v>0</v>
      </c>
      <c r="AR24" s="67">
        <v>0</v>
      </c>
      <c r="AS24" s="67">
        <v>0</v>
      </c>
      <c r="AT24" s="67">
        <v>0</v>
      </c>
      <c r="AU24" s="67">
        <v>0</v>
      </c>
      <c r="AV24" s="67">
        <v>0</v>
      </c>
      <c r="AW24" s="67">
        <v>0</v>
      </c>
      <c r="AX24" s="67">
        <v>0</v>
      </c>
      <c r="AY24" s="67">
        <v>0</v>
      </c>
      <c r="AZ24" s="67">
        <v>0</v>
      </c>
      <c r="BA24" s="67">
        <v>0</v>
      </c>
      <c r="BB24" s="67">
        <v>0</v>
      </c>
      <c r="BC24" s="67">
        <v>0</v>
      </c>
      <c r="BD24" s="67">
        <v>0</v>
      </c>
      <c r="BE24" s="67">
        <v>0</v>
      </c>
      <c r="BF24" s="67">
        <v>0</v>
      </c>
      <c r="BG24" s="67">
        <v>0</v>
      </c>
      <c r="BH24" s="67">
        <v>0</v>
      </c>
      <c r="BI24" s="67">
        <v>0</v>
      </c>
      <c r="BJ24" s="67">
        <v>0</v>
      </c>
      <c r="BK24" s="67">
        <v>0</v>
      </c>
      <c r="BL24" s="67">
        <v>0</v>
      </c>
      <c r="BM24" s="67">
        <v>0</v>
      </c>
      <c r="BN24" s="67">
        <v>0</v>
      </c>
      <c r="BO24" s="67">
        <v>0</v>
      </c>
      <c r="BP24" s="67">
        <v>0</v>
      </c>
      <c r="BQ24" s="67">
        <v>0</v>
      </c>
      <c r="BR24" s="67">
        <v>0</v>
      </c>
      <c r="BS24" s="67">
        <v>0</v>
      </c>
      <c r="BT24" s="67">
        <v>0</v>
      </c>
      <c r="BU24" s="67">
        <v>0</v>
      </c>
      <c r="BV24" s="67">
        <v>0</v>
      </c>
      <c r="BW24" s="67">
        <v>0</v>
      </c>
      <c r="BX24" s="67">
        <v>0</v>
      </c>
      <c r="BY24" s="67">
        <v>0</v>
      </c>
      <c r="BZ24" s="67">
        <v>0</v>
      </c>
      <c r="CA24" s="67">
        <v>0</v>
      </c>
      <c r="CB24" s="67">
        <v>0</v>
      </c>
      <c r="CC24" s="67">
        <v>0</v>
      </c>
      <c r="CD24" s="67">
        <v>0</v>
      </c>
      <c r="CE24" s="67">
        <v>0</v>
      </c>
      <c r="CF24" s="67">
        <v>0</v>
      </c>
      <c r="CG24" s="67">
        <v>0</v>
      </c>
      <c r="CH24" s="67">
        <v>0</v>
      </c>
      <c r="CI24" s="67">
        <v>0</v>
      </c>
      <c r="CJ24" s="67">
        <v>0</v>
      </c>
      <c r="CK24" s="67">
        <v>0</v>
      </c>
      <c r="CL24" s="67">
        <v>0</v>
      </c>
      <c r="CM24" s="67">
        <v>0</v>
      </c>
      <c r="CN24" s="67">
        <v>0</v>
      </c>
      <c r="CO24" s="67">
        <v>0</v>
      </c>
      <c r="CP24" s="67">
        <v>0</v>
      </c>
      <c r="CQ24" s="67">
        <v>0</v>
      </c>
      <c r="CR24" s="67">
        <v>0</v>
      </c>
      <c r="CS24" s="67">
        <v>0</v>
      </c>
      <c r="CT24" s="67">
        <v>0</v>
      </c>
      <c r="CU24" s="67">
        <v>0</v>
      </c>
      <c r="CV24" s="67">
        <v>0</v>
      </c>
      <c r="CW24" s="67">
        <v>0</v>
      </c>
      <c r="CX24" s="67">
        <v>0</v>
      </c>
      <c r="CY24" s="67">
        <v>0</v>
      </c>
      <c r="CZ24" s="67">
        <v>0</v>
      </c>
      <c r="DA24" s="67">
        <v>0</v>
      </c>
      <c r="DB24" s="67">
        <v>0</v>
      </c>
      <c r="DC24" s="67">
        <v>0</v>
      </c>
      <c r="DD24" s="67">
        <v>0</v>
      </c>
      <c r="DE24" s="67">
        <v>0</v>
      </c>
      <c r="DF24" s="67">
        <v>0</v>
      </c>
      <c r="DG24" s="67">
        <v>0</v>
      </c>
      <c r="DH24" s="67">
        <v>0</v>
      </c>
      <c r="DI24" s="67">
        <v>0</v>
      </c>
      <c r="DJ24" s="67">
        <v>0</v>
      </c>
      <c r="DK24" s="67">
        <v>0</v>
      </c>
      <c r="DL24" s="67">
        <v>0</v>
      </c>
      <c r="DM24" s="67">
        <v>0</v>
      </c>
      <c r="DN24" s="67">
        <v>0</v>
      </c>
      <c r="DO24" s="67">
        <v>0</v>
      </c>
      <c r="DP24" s="67">
        <v>0</v>
      </c>
      <c r="DQ24" s="67">
        <v>0</v>
      </c>
      <c r="DR24" s="67">
        <v>0</v>
      </c>
      <c r="DS24" s="67">
        <v>0</v>
      </c>
      <c r="DT24" s="67">
        <v>0</v>
      </c>
      <c r="DU24" s="67">
        <v>0</v>
      </c>
      <c r="DV24" s="67">
        <v>0</v>
      </c>
      <c r="DW24" s="67">
        <v>0</v>
      </c>
      <c r="DX24" s="67">
        <v>0</v>
      </c>
      <c r="DY24" s="67">
        <v>0</v>
      </c>
      <c r="DZ24" s="67">
        <v>0</v>
      </c>
      <c r="EA24" s="67">
        <v>0</v>
      </c>
      <c r="EB24" s="67">
        <v>0</v>
      </c>
      <c r="EC24" s="67">
        <v>0</v>
      </c>
      <c r="ED24" s="67">
        <v>0</v>
      </c>
      <c r="EE24" s="67">
        <v>0</v>
      </c>
      <c r="EF24" s="67">
        <v>0</v>
      </c>
      <c r="EG24" s="67">
        <v>0</v>
      </c>
      <c r="EH24" s="67">
        <v>0</v>
      </c>
      <c r="EI24" s="67">
        <v>0</v>
      </c>
      <c r="EJ24" s="67">
        <v>0</v>
      </c>
      <c r="EK24" s="67">
        <v>0</v>
      </c>
      <c r="EL24" s="67">
        <v>0</v>
      </c>
      <c r="EM24" s="67">
        <v>0</v>
      </c>
      <c r="EN24" s="67">
        <v>0</v>
      </c>
      <c r="EO24" s="67">
        <v>0</v>
      </c>
      <c r="EP24" s="67">
        <v>0</v>
      </c>
      <c r="EQ24" s="67">
        <v>0</v>
      </c>
      <c r="ER24" s="67">
        <v>0</v>
      </c>
      <c r="ES24" s="67">
        <v>0</v>
      </c>
      <c r="ET24" s="67">
        <v>0</v>
      </c>
      <c r="EU24" s="67">
        <v>0</v>
      </c>
      <c r="EV24" s="67">
        <v>0</v>
      </c>
      <c r="EW24" s="67">
        <v>0</v>
      </c>
      <c r="EX24" s="67">
        <v>0</v>
      </c>
      <c r="EY24" s="67">
        <v>0</v>
      </c>
      <c r="EZ24" s="67">
        <v>0</v>
      </c>
      <c r="FA24" s="67">
        <v>0</v>
      </c>
      <c r="FB24" s="67">
        <v>0</v>
      </c>
      <c r="FC24" s="67">
        <v>0</v>
      </c>
      <c r="FD24" s="67">
        <v>0</v>
      </c>
      <c r="FE24" s="67">
        <v>0</v>
      </c>
      <c r="FF24" s="67">
        <v>0</v>
      </c>
      <c r="FG24" s="67">
        <v>0</v>
      </c>
      <c r="FH24" s="67">
        <v>0</v>
      </c>
      <c r="FI24" s="67">
        <v>0</v>
      </c>
      <c r="FJ24" s="67">
        <v>0</v>
      </c>
      <c r="FK24" s="67">
        <v>0</v>
      </c>
      <c r="FL24" s="67">
        <v>0</v>
      </c>
      <c r="FM24" s="67">
        <v>0</v>
      </c>
      <c r="FN24" s="67">
        <v>0</v>
      </c>
      <c r="FO24" s="67">
        <v>0</v>
      </c>
      <c r="FP24" s="67">
        <v>0</v>
      </c>
      <c r="FQ24" s="67">
        <v>0</v>
      </c>
      <c r="FR24" s="67">
        <v>0</v>
      </c>
      <c r="FS24" s="67">
        <v>0</v>
      </c>
      <c r="FT24" s="67">
        <v>0</v>
      </c>
      <c r="FU24" s="67">
        <v>0</v>
      </c>
      <c r="FV24" s="67">
        <v>0</v>
      </c>
      <c r="FW24" s="67">
        <v>0</v>
      </c>
      <c r="FX24" s="67">
        <v>0</v>
      </c>
      <c r="FY24" s="67">
        <v>0</v>
      </c>
      <c r="FZ24" s="67">
        <v>0</v>
      </c>
      <c r="GA24" s="67">
        <v>0</v>
      </c>
      <c r="GB24" s="67">
        <v>0</v>
      </c>
      <c r="GC24" s="67">
        <v>0</v>
      </c>
      <c r="GD24" s="67">
        <v>0</v>
      </c>
      <c r="GE24" s="67">
        <v>0</v>
      </c>
      <c r="GF24" s="67">
        <v>0</v>
      </c>
      <c r="GG24" s="67">
        <v>0</v>
      </c>
      <c r="GH24" s="67">
        <v>0</v>
      </c>
      <c r="GI24" s="67">
        <v>0</v>
      </c>
      <c r="GJ24" s="67">
        <v>0</v>
      </c>
      <c r="GK24" s="67">
        <v>0</v>
      </c>
      <c r="GL24" s="67">
        <v>0</v>
      </c>
      <c r="GM24" s="67">
        <v>0</v>
      </c>
      <c r="GN24" s="67">
        <v>0</v>
      </c>
      <c r="GO24" s="67">
        <v>0</v>
      </c>
      <c r="GP24" s="67">
        <v>0</v>
      </c>
      <c r="GQ24" s="67">
        <v>0</v>
      </c>
      <c r="GR24" s="67">
        <v>0</v>
      </c>
      <c r="GS24" s="67">
        <v>0</v>
      </c>
    </row>
    <row r="25" spans="1:201" s="67" customFormat="1" x14ac:dyDescent="0.2">
      <c r="A25" s="85">
        <v>0</v>
      </c>
      <c r="B25" s="70">
        <v>0</v>
      </c>
      <c r="C25" s="70">
        <v>0</v>
      </c>
      <c r="D25" s="70">
        <v>0</v>
      </c>
      <c r="E25" s="70">
        <v>0</v>
      </c>
      <c r="F25" s="70">
        <v>0</v>
      </c>
      <c r="G25" s="70">
        <v>0</v>
      </c>
      <c r="H25" s="70">
        <v>0</v>
      </c>
      <c r="I25" s="70">
        <v>0</v>
      </c>
      <c r="J25" s="70">
        <v>0</v>
      </c>
      <c r="K25" s="70">
        <v>0</v>
      </c>
      <c r="L25" s="70">
        <v>0</v>
      </c>
      <c r="M25" s="70">
        <v>0</v>
      </c>
      <c r="N25" s="70">
        <v>0</v>
      </c>
      <c r="O25" s="70">
        <v>0</v>
      </c>
      <c r="P25" s="70">
        <v>0</v>
      </c>
      <c r="Q25" s="70">
        <v>0</v>
      </c>
      <c r="R25" s="70">
        <v>0</v>
      </c>
      <c r="S25" s="70">
        <v>0</v>
      </c>
      <c r="T25" s="70">
        <v>0</v>
      </c>
      <c r="U25" s="70">
        <v>0</v>
      </c>
      <c r="V25" s="70">
        <v>0</v>
      </c>
      <c r="W25" s="70">
        <v>0</v>
      </c>
      <c r="X25" s="70">
        <v>0</v>
      </c>
      <c r="Y25" s="70">
        <v>0</v>
      </c>
      <c r="Z25" s="70">
        <v>0</v>
      </c>
      <c r="AA25" s="70">
        <v>0</v>
      </c>
      <c r="AB25" s="70">
        <v>0</v>
      </c>
      <c r="AC25" s="70">
        <v>0</v>
      </c>
      <c r="AD25" s="70">
        <v>0</v>
      </c>
      <c r="AE25" s="67">
        <v>0</v>
      </c>
      <c r="AF25" s="67">
        <v>0</v>
      </c>
      <c r="AG25" s="67">
        <v>0</v>
      </c>
      <c r="AH25" s="67">
        <v>0</v>
      </c>
      <c r="AI25" s="67">
        <v>0</v>
      </c>
      <c r="AJ25" s="67">
        <v>0</v>
      </c>
      <c r="AK25" s="67">
        <v>0</v>
      </c>
      <c r="AL25" s="67">
        <v>0</v>
      </c>
      <c r="AM25" s="67">
        <v>0</v>
      </c>
      <c r="AN25" s="67">
        <v>0</v>
      </c>
      <c r="AO25" s="67">
        <v>0</v>
      </c>
      <c r="AP25" s="67">
        <v>0</v>
      </c>
      <c r="AQ25" s="67">
        <v>0</v>
      </c>
      <c r="AR25" s="67">
        <v>0</v>
      </c>
      <c r="AS25" s="67">
        <v>0</v>
      </c>
      <c r="AT25" s="67">
        <v>0</v>
      </c>
      <c r="AU25" s="67">
        <v>0</v>
      </c>
      <c r="AV25" s="67">
        <v>0</v>
      </c>
      <c r="AW25" s="67">
        <v>0</v>
      </c>
      <c r="AX25" s="67">
        <v>0</v>
      </c>
      <c r="AY25" s="67">
        <v>0</v>
      </c>
      <c r="AZ25" s="67">
        <v>0</v>
      </c>
      <c r="BA25" s="67">
        <v>0</v>
      </c>
      <c r="BB25" s="67">
        <v>0</v>
      </c>
      <c r="BC25" s="67">
        <v>0</v>
      </c>
      <c r="BD25" s="67">
        <v>0</v>
      </c>
      <c r="BE25" s="67">
        <v>0</v>
      </c>
      <c r="BF25" s="67">
        <v>0</v>
      </c>
      <c r="BG25" s="67">
        <v>0</v>
      </c>
      <c r="BH25" s="67">
        <v>0</v>
      </c>
      <c r="BI25" s="67">
        <v>0</v>
      </c>
      <c r="BJ25" s="67">
        <v>0</v>
      </c>
      <c r="BK25" s="67">
        <v>0</v>
      </c>
      <c r="BL25" s="67">
        <v>0</v>
      </c>
      <c r="BM25" s="67">
        <v>0</v>
      </c>
      <c r="BN25" s="67">
        <v>0</v>
      </c>
      <c r="BO25" s="67">
        <v>0</v>
      </c>
      <c r="BP25" s="67">
        <v>0</v>
      </c>
      <c r="BQ25" s="67">
        <v>0</v>
      </c>
      <c r="BR25" s="67">
        <v>0</v>
      </c>
      <c r="BS25" s="67">
        <v>0</v>
      </c>
      <c r="BT25" s="67">
        <v>0</v>
      </c>
      <c r="BU25" s="67">
        <v>0</v>
      </c>
      <c r="BV25" s="67">
        <v>0</v>
      </c>
      <c r="BW25" s="67">
        <v>0</v>
      </c>
      <c r="BX25" s="67">
        <v>0</v>
      </c>
      <c r="BY25" s="67">
        <v>0</v>
      </c>
      <c r="BZ25" s="67">
        <v>0</v>
      </c>
      <c r="CA25" s="67">
        <v>0</v>
      </c>
      <c r="CB25" s="67">
        <v>0</v>
      </c>
      <c r="CC25" s="67">
        <v>0</v>
      </c>
      <c r="CD25" s="67">
        <v>0</v>
      </c>
      <c r="CE25" s="67">
        <v>0</v>
      </c>
      <c r="CF25" s="67">
        <v>0</v>
      </c>
      <c r="CG25" s="67">
        <v>0</v>
      </c>
      <c r="CH25" s="67">
        <v>0</v>
      </c>
      <c r="CI25" s="67">
        <v>0</v>
      </c>
      <c r="CJ25" s="67">
        <v>0</v>
      </c>
      <c r="CK25" s="67">
        <v>0</v>
      </c>
      <c r="CL25" s="67">
        <v>0</v>
      </c>
      <c r="CM25" s="67">
        <v>0</v>
      </c>
      <c r="CN25" s="67">
        <v>0</v>
      </c>
      <c r="CO25" s="67">
        <v>0</v>
      </c>
      <c r="CP25" s="67">
        <v>0</v>
      </c>
      <c r="CQ25" s="67">
        <v>0</v>
      </c>
      <c r="CR25" s="67">
        <v>0</v>
      </c>
      <c r="CS25" s="67">
        <v>0</v>
      </c>
      <c r="CT25" s="67">
        <v>0</v>
      </c>
      <c r="CU25" s="67">
        <v>0</v>
      </c>
      <c r="CV25" s="67">
        <v>0</v>
      </c>
      <c r="CW25" s="67">
        <v>0</v>
      </c>
      <c r="CX25" s="67">
        <v>0</v>
      </c>
      <c r="CY25" s="67">
        <v>0</v>
      </c>
      <c r="CZ25" s="67">
        <v>0</v>
      </c>
      <c r="DA25" s="67">
        <v>0</v>
      </c>
      <c r="DB25" s="67">
        <v>0</v>
      </c>
      <c r="DC25" s="67">
        <v>0</v>
      </c>
      <c r="DD25" s="67">
        <v>0</v>
      </c>
      <c r="DE25" s="67">
        <v>0</v>
      </c>
      <c r="DF25" s="67">
        <v>0</v>
      </c>
      <c r="DG25" s="67">
        <v>0</v>
      </c>
      <c r="DH25" s="67">
        <v>0</v>
      </c>
      <c r="DI25" s="67">
        <v>0</v>
      </c>
      <c r="DJ25" s="67">
        <v>0</v>
      </c>
      <c r="DK25" s="67">
        <v>0</v>
      </c>
      <c r="DL25" s="67">
        <v>0</v>
      </c>
      <c r="DM25" s="67">
        <v>0</v>
      </c>
      <c r="DN25" s="67">
        <v>0</v>
      </c>
      <c r="DO25" s="67">
        <v>0</v>
      </c>
      <c r="DP25" s="67">
        <v>0</v>
      </c>
      <c r="DQ25" s="67">
        <v>0</v>
      </c>
      <c r="DR25" s="67">
        <v>0</v>
      </c>
      <c r="DS25" s="67">
        <v>0</v>
      </c>
      <c r="DT25" s="67">
        <v>0</v>
      </c>
      <c r="DU25" s="67">
        <v>0</v>
      </c>
      <c r="DV25" s="67">
        <v>0</v>
      </c>
      <c r="DW25" s="67">
        <v>0</v>
      </c>
      <c r="DX25" s="67">
        <v>0</v>
      </c>
      <c r="DY25" s="67">
        <v>0</v>
      </c>
      <c r="DZ25" s="67">
        <v>0</v>
      </c>
      <c r="EA25" s="67">
        <v>0</v>
      </c>
      <c r="EB25" s="67">
        <v>0</v>
      </c>
      <c r="EC25" s="67">
        <v>0</v>
      </c>
      <c r="ED25" s="67">
        <v>0</v>
      </c>
      <c r="EE25" s="67">
        <v>0</v>
      </c>
      <c r="EF25" s="67">
        <v>0</v>
      </c>
      <c r="EG25" s="67">
        <v>0</v>
      </c>
      <c r="EH25" s="67">
        <v>0</v>
      </c>
      <c r="EI25" s="67">
        <v>0</v>
      </c>
      <c r="EJ25" s="67">
        <v>0</v>
      </c>
      <c r="EK25" s="67">
        <v>0</v>
      </c>
      <c r="EL25" s="67">
        <v>0</v>
      </c>
      <c r="EM25" s="67">
        <v>0</v>
      </c>
      <c r="EN25" s="67">
        <v>0</v>
      </c>
      <c r="EO25" s="67">
        <v>0</v>
      </c>
      <c r="EP25" s="67">
        <v>0</v>
      </c>
      <c r="EQ25" s="67">
        <v>0</v>
      </c>
      <c r="ER25" s="67">
        <v>0</v>
      </c>
      <c r="ES25" s="67">
        <v>0</v>
      </c>
      <c r="ET25" s="67">
        <v>0</v>
      </c>
      <c r="EU25" s="67">
        <v>0</v>
      </c>
      <c r="EV25" s="67">
        <v>0</v>
      </c>
      <c r="EW25" s="67">
        <v>0</v>
      </c>
      <c r="EX25" s="67">
        <v>0</v>
      </c>
      <c r="EY25" s="67">
        <v>0</v>
      </c>
      <c r="EZ25" s="67">
        <v>0</v>
      </c>
      <c r="FA25" s="67">
        <v>0</v>
      </c>
      <c r="FB25" s="67">
        <v>0</v>
      </c>
      <c r="FC25" s="67">
        <v>0</v>
      </c>
      <c r="FD25" s="67">
        <v>0</v>
      </c>
      <c r="FE25" s="67">
        <v>0</v>
      </c>
      <c r="FF25" s="67">
        <v>0</v>
      </c>
      <c r="FG25" s="67">
        <v>0</v>
      </c>
      <c r="FH25" s="67">
        <v>0</v>
      </c>
      <c r="FI25" s="67">
        <v>0</v>
      </c>
      <c r="FJ25" s="67">
        <v>0</v>
      </c>
      <c r="FK25" s="67">
        <v>0</v>
      </c>
      <c r="FL25" s="67">
        <v>0</v>
      </c>
      <c r="FM25" s="67">
        <v>0</v>
      </c>
      <c r="FN25" s="67">
        <v>0</v>
      </c>
      <c r="FO25" s="67">
        <v>0</v>
      </c>
      <c r="FP25" s="67">
        <v>0</v>
      </c>
      <c r="FQ25" s="67">
        <v>0</v>
      </c>
      <c r="FR25" s="67">
        <v>0</v>
      </c>
      <c r="FS25" s="67">
        <v>0</v>
      </c>
      <c r="FT25" s="67">
        <v>0</v>
      </c>
      <c r="FU25" s="67">
        <v>0</v>
      </c>
      <c r="FV25" s="67">
        <v>0</v>
      </c>
      <c r="FW25" s="67">
        <v>0</v>
      </c>
      <c r="FX25" s="67">
        <v>0</v>
      </c>
      <c r="FY25" s="67">
        <v>0</v>
      </c>
      <c r="FZ25" s="67">
        <v>0</v>
      </c>
      <c r="GA25" s="67">
        <v>0</v>
      </c>
      <c r="GB25" s="67">
        <v>0</v>
      </c>
      <c r="GC25" s="67">
        <v>0</v>
      </c>
      <c r="GD25" s="67">
        <v>0</v>
      </c>
      <c r="GE25" s="67">
        <v>0</v>
      </c>
      <c r="GF25" s="67">
        <v>0</v>
      </c>
      <c r="GG25" s="67">
        <v>0</v>
      </c>
      <c r="GH25" s="67">
        <v>0</v>
      </c>
      <c r="GI25" s="67">
        <v>0</v>
      </c>
      <c r="GJ25" s="67">
        <v>0</v>
      </c>
      <c r="GK25" s="67">
        <v>0</v>
      </c>
      <c r="GL25" s="67">
        <v>0</v>
      </c>
      <c r="GM25" s="67">
        <v>0</v>
      </c>
      <c r="GN25" s="67">
        <v>0</v>
      </c>
      <c r="GO25" s="67">
        <v>0</v>
      </c>
      <c r="GP25" s="67">
        <v>0</v>
      </c>
      <c r="GQ25" s="67">
        <v>0</v>
      </c>
      <c r="GR25" s="67">
        <v>0</v>
      </c>
      <c r="GS25" s="67">
        <v>0</v>
      </c>
    </row>
    <row r="26" spans="1:201" s="67" customFormat="1" x14ac:dyDescent="0.2">
      <c r="A26" s="85">
        <v>0</v>
      </c>
      <c r="B26" s="70">
        <v>0</v>
      </c>
      <c r="C26" s="70">
        <v>0</v>
      </c>
      <c r="D26" s="70">
        <v>0</v>
      </c>
      <c r="E26" s="70">
        <v>0</v>
      </c>
      <c r="F26" s="70">
        <v>0</v>
      </c>
      <c r="G26" s="70">
        <v>0</v>
      </c>
      <c r="H26" s="70">
        <v>0</v>
      </c>
      <c r="I26" s="70">
        <v>0</v>
      </c>
      <c r="J26" s="70">
        <v>0</v>
      </c>
      <c r="K26" s="70">
        <v>0</v>
      </c>
      <c r="L26" s="70">
        <v>0</v>
      </c>
      <c r="M26" s="70">
        <v>0</v>
      </c>
      <c r="N26" s="70">
        <v>0</v>
      </c>
      <c r="O26" s="70">
        <v>0</v>
      </c>
      <c r="P26" s="70">
        <v>0</v>
      </c>
      <c r="Q26" s="70">
        <v>0</v>
      </c>
      <c r="R26" s="70">
        <v>0</v>
      </c>
      <c r="S26" s="70">
        <v>0</v>
      </c>
      <c r="T26" s="70">
        <v>0</v>
      </c>
      <c r="U26" s="70">
        <v>0</v>
      </c>
      <c r="V26" s="70">
        <v>0</v>
      </c>
      <c r="W26" s="70">
        <v>0</v>
      </c>
      <c r="X26" s="70">
        <v>0</v>
      </c>
      <c r="Y26" s="70">
        <v>0</v>
      </c>
      <c r="Z26" s="70">
        <v>0</v>
      </c>
      <c r="AA26" s="70">
        <v>0</v>
      </c>
      <c r="AB26" s="70">
        <v>0</v>
      </c>
      <c r="AC26" s="70">
        <v>0</v>
      </c>
      <c r="AD26" s="70">
        <v>0</v>
      </c>
      <c r="AE26" s="67">
        <v>0</v>
      </c>
      <c r="AF26" s="67">
        <v>0</v>
      </c>
      <c r="AG26" s="67">
        <v>0</v>
      </c>
      <c r="AH26" s="67">
        <v>0</v>
      </c>
      <c r="AI26" s="67">
        <v>0</v>
      </c>
      <c r="AJ26" s="67">
        <v>0</v>
      </c>
      <c r="AK26" s="67">
        <v>0</v>
      </c>
      <c r="AL26" s="67">
        <v>0</v>
      </c>
      <c r="AM26" s="67">
        <v>0</v>
      </c>
      <c r="AN26" s="67">
        <v>0</v>
      </c>
      <c r="AO26" s="67">
        <v>0</v>
      </c>
      <c r="AP26" s="67">
        <v>0</v>
      </c>
      <c r="AQ26" s="67">
        <v>0</v>
      </c>
      <c r="AR26" s="67">
        <v>0</v>
      </c>
      <c r="AS26" s="67">
        <v>0</v>
      </c>
      <c r="AT26" s="67">
        <v>0</v>
      </c>
      <c r="AU26" s="67">
        <v>0</v>
      </c>
      <c r="AV26" s="67">
        <v>0</v>
      </c>
      <c r="AW26" s="67">
        <v>0</v>
      </c>
      <c r="AX26" s="67">
        <v>0</v>
      </c>
      <c r="AY26" s="67">
        <v>0</v>
      </c>
      <c r="AZ26" s="67">
        <v>0</v>
      </c>
      <c r="BA26" s="67">
        <v>0</v>
      </c>
      <c r="BB26" s="67">
        <v>0</v>
      </c>
      <c r="BC26" s="67">
        <v>0</v>
      </c>
      <c r="BD26" s="67">
        <v>0</v>
      </c>
      <c r="BE26" s="67">
        <v>0</v>
      </c>
      <c r="BF26" s="67">
        <v>0</v>
      </c>
      <c r="BG26" s="67">
        <v>0</v>
      </c>
      <c r="BH26" s="67">
        <v>0</v>
      </c>
      <c r="BI26" s="67">
        <v>0</v>
      </c>
      <c r="BJ26" s="67">
        <v>0</v>
      </c>
      <c r="BK26" s="67">
        <v>0</v>
      </c>
      <c r="BL26" s="67">
        <v>0</v>
      </c>
      <c r="BM26" s="67">
        <v>0</v>
      </c>
      <c r="BN26" s="67">
        <v>0</v>
      </c>
      <c r="BO26" s="67">
        <v>0</v>
      </c>
      <c r="BP26" s="67">
        <v>0</v>
      </c>
      <c r="BQ26" s="67">
        <v>0</v>
      </c>
      <c r="BR26" s="67">
        <v>0</v>
      </c>
      <c r="BS26" s="67">
        <v>0</v>
      </c>
      <c r="BT26" s="67">
        <v>0</v>
      </c>
      <c r="BU26" s="67">
        <v>0</v>
      </c>
      <c r="BV26" s="67">
        <v>0</v>
      </c>
      <c r="BW26" s="67">
        <v>0</v>
      </c>
      <c r="BX26" s="67">
        <v>0</v>
      </c>
      <c r="BY26" s="67">
        <v>0</v>
      </c>
      <c r="BZ26" s="67">
        <v>0</v>
      </c>
      <c r="CA26" s="67">
        <v>0</v>
      </c>
      <c r="CB26" s="67">
        <v>0</v>
      </c>
      <c r="CC26" s="67">
        <v>0</v>
      </c>
      <c r="CD26" s="67">
        <v>0</v>
      </c>
      <c r="CE26" s="67">
        <v>0</v>
      </c>
      <c r="CF26" s="67">
        <v>0</v>
      </c>
      <c r="CG26" s="67">
        <v>0</v>
      </c>
      <c r="CH26" s="67">
        <v>0</v>
      </c>
      <c r="CI26" s="67">
        <v>0</v>
      </c>
      <c r="CJ26" s="67">
        <v>0</v>
      </c>
      <c r="CK26" s="67">
        <v>0</v>
      </c>
      <c r="CL26" s="67">
        <v>0</v>
      </c>
      <c r="CM26" s="67">
        <v>0</v>
      </c>
      <c r="CN26" s="67">
        <v>0</v>
      </c>
      <c r="CO26" s="67">
        <v>0</v>
      </c>
      <c r="CP26" s="67">
        <v>0</v>
      </c>
      <c r="CQ26" s="67">
        <v>0</v>
      </c>
      <c r="CR26" s="67">
        <v>0</v>
      </c>
      <c r="CS26" s="67">
        <v>0</v>
      </c>
      <c r="CT26" s="67">
        <v>0</v>
      </c>
      <c r="CU26" s="67">
        <v>0</v>
      </c>
      <c r="CV26" s="67">
        <v>0</v>
      </c>
      <c r="CW26" s="67">
        <v>0</v>
      </c>
      <c r="CX26" s="67">
        <v>0</v>
      </c>
      <c r="CY26" s="67">
        <v>0</v>
      </c>
      <c r="CZ26" s="67">
        <v>0</v>
      </c>
      <c r="DA26" s="67">
        <v>0</v>
      </c>
      <c r="DB26" s="67">
        <v>0</v>
      </c>
      <c r="DC26" s="67">
        <v>0</v>
      </c>
      <c r="DD26" s="67">
        <v>0</v>
      </c>
      <c r="DE26" s="67">
        <v>0</v>
      </c>
      <c r="DF26" s="67">
        <v>0</v>
      </c>
      <c r="DG26" s="67">
        <v>0</v>
      </c>
      <c r="DH26" s="67">
        <v>0</v>
      </c>
      <c r="DI26" s="67">
        <v>0</v>
      </c>
      <c r="DJ26" s="67">
        <v>0</v>
      </c>
      <c r="DK26" s="67">
        <v>0</v>
      </c>
      <c r="DL26" s="67">
        <v>0</v>
      </c>
      <c r="DM26" s="67">
        <v>0</v>
      </c>
      <c r="DN26" s="67">
        <v>0</v>
      </c>
      <c r="DO26" s="67">
        <v>0</v>
      </c>
      <c r="DP26" s="67">
        <v>0</v>
      </c>
      <c r="DQ26" s="67">
        <v>0</v>
      </c>
      <c r="DR26" s="67">
        <v>0</v>
      </c>
      <c r="DS26" s="67">
        <v>0</v>
      </c>
      <c r="DT26" s="67">
        <v>0</v>
      </c>
      <c r="DU26" s="67">
        <v>0</v>
      </c>
      <c r="DV26" s="67">
        <v>0</v>
      </c>
      <c r="DW26" s="67">
        <v>0</v>
      </c>
      <c r="DX26" s="67">
        <v>0</v>
      </c>
      <c r="DY26" s="67">
        <v>0</v>
      </c>
      <c r="DZ26" s="67">
        <v>0</v>
      </c>
      <c r="EA26" s="67">
        <v>0</v>
      </c>
      <c r="EB26" s="67">
        <v>0</v>
      </c>
      <c r="EC26" s="67">
        <v>0</v>
      </c>
      <c r="ED26" s="67">
        <v>0</v>
      </c>
      <c r="EE26" s="67">
        <v>0</v>
      </c>
      <c r="EF26" s="67">
        <v>0</v>
      </c>
      <c r="EG26" s="67">
        <v>0</v>
      </c>
      <c r="EH26" s="67">
        <v>0</v>
      </c>
      <c r="EI26" s="67">
        <v>0</v>
      </c>
      <c r="EJ26" s="67">
        <v>0</v>
      </c>
      <c r="EK26" s="67">
        <v>0</v>
      </c>
      <c r="EL26" s="67">
        <v>0</v>
      </c>
      <c r="EM26" s="67">
        <v>0</v>
      </c>
      <c r="EN26" s="67">
        <v>0</v>
      </c>
      <c r="EO26" s="67">
        <v>0</v>
      </c>
      <c r="EP26" s="67">
        <v>0</v>
      </c>
      <c r="EQ26" s="67">
        <v>0</v>
      </c>
      <c r="ER26" s="67">
        <v>0</v>
      </c>
      <c r="ES26" s="67">
        <v>0</v>
      </c>
      <c r="ET26" s="67">
        <v>0</v>
      </c>
      <c r="EU26" s="67">
        <v>0</v>
      </c>
      <c r="EV26" s="67">
        <v>0</v>
      </c>
      <c r="EW26" s="67">
        <v>0</v>
      </c>
      <c r="EX26" s="67">
        <v>0</v>
      </c>
      <c r="EY26" s="67">
        <v>0</v>
      </c>
      <c r="EZ26" s="67">
        <v>0</v>
      </c>
      <c r="FA26" s="67">
        <v>0</v>
      </c>
      <c r="FB26" s="67">
        <v>0</v>
      </c>
      <c r="FC26" s="67">
        <v>0</v>
      </c>
      <c r="FD26" s="67">
        <v>0</v>
      </c>
      <c r="FE26" s="67">
        <v>0</v>
      </c>
      <c r="FF26" s="67">
        <v>0</v>
      </c>
      <c r="FG26" s="67">
        <v>0</v>
      </c>
      <c r="FH26" s="67">
        <v>0</v>
      </c>
      <c r="FI26" s="67">
        <v>0</v>
      </c>
      <c r="FJ26" s="67">
        <v>0</v>
      </c>
      <c r="FK26" s="67">
        <v>0</v>
      </c>
      <c r="FL26" s="67">
        <v>0</v>
      </c>
      <c r="FM26" s="67">
        <v>0</v>
      </c>
      <c r="FN26" s="67">
        <v>0</v>
      </c>
      <c r="FO26" s="67">
        <v>0</v>
      </c>
      <c r="FP26" s="67">
        <v>0</v>
      </c>
      <c r="FQ26" s="67">
        <v>0</v>
      </c>
      <c r="FR26" s="67">
        <v>0</v>
      </c>
      <c r="FS26" s="67">
        <v>0</v>
      </c>
      <c r="FT26" s="67">
        <v>0</v>
      </c>
      <c r="FU26" s="67">
        <v>0</v>
      </c>
      <c r="FV26" s="67">
        <v>0</v>
      </c>
      <c r="FW26" s="67">
        <v>0</v>
      </c>
      <c r="FX26" s="67">
        <v>0</v>
      </c>
      <c r="FY26" s="67">
        <v>0</v>
      </c>
      <c r="FZ26" s="67">
        <v>0</v>
      </c>
      <c r="GA26" s="67">
        <v>0</v>
      </c>
      <c r="GB26" s="67">
        <v>0</v>
      </c>
      <c r="GC26" s="67">
        <v>0</v>
      </c>
      <c r="GD26" s="67">
        <v>0</v>
      </c>
      <c r="GE26" s="67">
        <v>0</v>
      </c>
      <c r="GF26" s="67">
        <v>0</v>
      </c>
      <c r="GG26" s="67">
        <v>0</v>
      </c>
      <c r="GH26" s="67">
        <v>0</v>
      </c>
      <c r="GI26" s="67">
        <v>0</v>
      </c>
      <c r="GJ26" s="67">
        <v>0</v>
      </c>
      <c r="GK26" s="67">
        <v>0</v>
      </c>
      <c r="GL26" s="67">
        <v>0</v>
      </c>
      <c r="GM26" s="67">
        <v>0</v>
      </c>
      <c r="GN26" s="67">
        <v>0</v>
      </c>
      <c r="GO26" s="67">
        <v>0</v>
      </c>
      <c r="GP26" s="67">
        <v>0</v>
      </c>
      <c r="GQ26" s="67">
        <v>0</v>
      </c>
      <c r="GR26" s="67">
        <v>0</v>
      </c>
      <c r="GS26" s="67">
        <v>0</v>
      </c>
    </row>
    <row r="27" spans="1:201" s="67" customFormat="1" x14ac:dyDescent="0.2">
      <c r="A27" s="85">
        <v>0</v>
      </c>
      <c r="B27" s="70">
        <v>0</v>
      </c>
      <c r="C27" s="70">
        <v>0</v>
      </c>
      <c r="D27" s="70">
        <v>0</v>
      </c>
      <c r="E27" s="70">
        <v>0</v>
      </c>
      <c r="F27" s="70">
        <v>0</v>
      </c>
      <c r="G27" s="70">
        <v>0</v>
      </c>
      <c r="H27" s="70">
        <v>0</v>
      </c>
      <c r="I27" s="70">
        <v>0</v>
      </c>
      <c r="J27" s="70">
        <v>0</v>
      </c>
      <c r="K27" s="70">
        <v>0</v>
      </c>
      <c r="L27" s="70">
        <v>0</v>
      </c>
      <c r="M27" s="70">
        <v>0</v>
      </c>
      <c r="N27" s="70">
        <v>0</v>
      </c>
      <c r="O27" s="70">
        <v>0</v>
      </c>
      <c r="P27" s="70">
        <v>0</v>
      </c>
      <c r="Q27" s="70">
        <v>0</v>
      </c>
      <c r="R27" s="70">
        <v>0</v>
      </c>
      <c r="S27" s="70">
        <v>0</v>
      </c>
      <c r="T27" s="70">
        <v>0</v>
      </c>
      <c r="U27" s="70">
        <v>0</v>
      </c>
      <c r="V27" s="70">
        <v>0</v>
      </c>
      <c r="W27" s="70">
        <v>0</v>
      </c>
      <c r="X27" s="70">
        <v>0</v>
      </c>
      <c r="Y27" s="70">
        <v>0</v>
      </c>
      <c r="Z27" s="70">
        <v>0</v>
      </c>
      <c r="AA27" s="70">
        <v>0</v>
      </c>
      <c r="AB27" s="70">
        <v>0</v>
      </c>
      <c r="AC27" s="70">
        <v>0</v>
      </c>
      <c r="AD27" s="70">
        <v>0</v>
      </c>
      <c r="AE27" s="67">
        <v>0</v>
      </c>
      <c r="AF27" s="67">
        <v>0</v>
      </c>
      <c r="AG27" s="67">
        <v>0</v>
      </c>
      <c r="AH27" s="67">
        <v>0</v>
      </c>
      <c r="AI27" s="67">
        <v>0</v>
      </c>
      <c r="AJ27" s="67">
        <v>0</v>
      </c>
      <c r="AK27" s="67">
        <v>0</v>
      </c>
      <c r="AL27" s="67">
        <v>0</v>
      </c>
      <c r="AM27" s="67">
        <v>0</v>
      </c>
      <c r="AN27" s="67">
        <v>0</v>
      </c>
      <c r="AO27" s="67">
        <v>0</v>
      </c>
      <c r="AP27" s="67">
        <v>0</v>
      </c>
      <c r="AQ27" s="67">
        <v>0</v>
      </c>
      <c r="AR27" s="67">
        <v>0</v>
      </c>
      <c r="AS27" s="67">
        <v>0</v>
      </c>
      <c r="AT27" s="67">
        <v>0</v>
      </c>
      <c r="AU27" s="67">
        <v>0</v>
      </c>
      <c r="AV27" s="67">
        <v>0</v>
      </c>
      <c r="AW27" s="67">
        <v>0</v>
      </c>
      <c r="AX27" s="67">
        <v>0</v>
      </c>
      <c r="AY27" s="67">
        <v>0</v>
      </c>
      <c r="AZ27" s="67">
        <v>0</v>
      </c>
      <c r="BA27" s="67">
        <v>0</v>
      </c>
      <c r="BB27" s="67">
        <v>0</v>
      </c>
      <c r="BC27" s="67">
        <v>0</v>
      </c>
      <c r="BD27" s="67">
        <v>0</v>
      </c>
      <c r="BE27" s="67">
        <v>0</v>
      </c>
      <c r="BF27" s="67">
        <v>0</v>
      </c>
      <c r="BG27" s="67">
        <v>0</v>
      </c>
      <c r="BH27" s="67">
        <v>0</v>
      </c>
      <c r="BI27" s="67">
        <v>0</v>
      </c>
      <c r="BJ27" s="67">
        <v>0</v>
      </c>
      <c r="BK27" s="67">
        <v>0</v>
      </c>
      <c r="BL27" s="67">
        <v>0</v>
      </c>
      <c r="BM27" s="67">
        <v>0</v>
      </c>
      <c r="BN27" s="67">
        <v>0</v>
      </c>
      <c r="BO27" s="67">
        <v>0</v>
      </c>
      <c r="BP27" s="67">
        <v>0</v>
      </c>
      <c r="BQ27" s="67">
        <v>0</v>
      </c>
      <c r="BR27" s="67">
        <v>0</v>
      </c>
      <c r="BS27" s="67">
        <v>0</v>
      </c>
      <c r="BT27" s="67">
        <v>0</v>
      </c>
      <c r="BU27" s="67">
        <v>0</v>
      </c>
      <c r="BV27" s="67">
        <v>0</v>
      </c>
      <c r="BW27" s="67">
        <v>0</v>
      </c>
      <c r="BX27" s="67">
        <v>0</v>
      </c>
      <c r="BY27" s="67">
        <v>0</v>
      </c>
      <c r="BZ27" s="67">
        <v>0</v>
      </c>
      <c r="CA27" s="67">
        <v>0</v>
      </c>
      <c r="CB27" s="67">
        <v>0</v>
      </c>
      <c r="CC27" s="67">
        <v>0</v>
      </c>
      <c r="CD27" s="67">
        <v>0</v>
      </c>
      <c r="CE27" s="67">
        <v>0</v>
      </c>
      <c r="CF27" s="67">
        <v>0</v>
      </c>
      <c r="CG27" s="67">
        <v>0</v>
      </c>
      <c r="CH27" s="67">
        <v>0</v>
      </c>
      <c r="CI27" s="67">
        <v>0</v>
      </c>
      <c r="CJ27" s="67">
        <v>0</v>
      </c>
      <c r="CK27" s="67">
        <v>0</v>
      </c>
      <c r="CL27" s="67">
        <v>0</v>
      </c>
      <c r="CM27" s="67">
        <v>0</v>
      </c>
      <c r="CN27" s="67">
        <v>0</v>
      </c>
      <c r="CO27" s="67">
        <v>0</v>
      </c>
      <c r="CP27" s="67">
        <v>0</v>
      </c>
      <c r="CQ27" s="67">
        <v>0</v>
      </c>
      <c r="CR27" s="67">
        <v>0</v>
      </c>
      <c r="CS27" s="67">
        <v>0</v>
      </c>
      <c r="CT27" s="67">
        <v>0</v>
      </c>
      <c r="CU27" s="67">
        <v>0</v>
      </c>
      <c r="CV27" s="67">
        <v>0</v>
      </c>
      <c r="CW27" s="67">
        <v>0</v>
      </c>
      <c r="CX27" s="67">
        <v>0</v>
      </c>
      <c r="CY27" s="67">
        <v>0</v>
      </c>
      <c r="CZ27" s="67">
        <v>0</v>
      </c>
      <c r="DA27" s="67">
        <v>0</v>
      </c>
      <c r="DB27" s="67">
        <v>0</v>
      </c>
      <c r="DC27" s="67">
        <v>0</v>
      </c>
      <c r="DD27" s="67">
        <v>0</v>
      </c>
      <c r="DE27" s="67">
        <v>0</v>
      </c>
      <c r="DF27" s="67">
        <v>0</v>
      </c>
      <c r="DG27" s="67">
        <v>0</v>
      </c>
      <c r="DH27" s="67">
        <v>0</v>
      </c>
      <c r="DI27" s="67">
        <v>0</v>
      </c>
      <c r="DJ27" s="67">
        <v>0</v>
      </c>
      <c r="DK27" s="67">
        <v>0</v>
      </c>
      <c r="DL27" s="67">
        <v>0</v>
      </c>
      <c r="DM27" s="67">
        <v>0</v>
      </c>
      <c r="DN27" s="67">
        <v>0</v>
      </c>
      <c r="DO27" s="67">
        <v>0</v>
      </c>
      <c r="DP27" s="67">
        <v>0</v>
      </c>
      <c r="DQ27" s="67">
        <v>0</v>
      </c>
      <c r="DR27" s="67">
        <v>0</v>
      </c>
      <c r="DS27" s="67">
        <v>0</v>
      </c>
      <c r="DT27" s="67">
        <v>0</v>
      </c>
      <c r="DU27" s="67">
        <v>0</v>
      </c>
      <c r="DV27" s="67">
        <v>0</v>
      </c>
      <c r="DW27" s="67">
        <v>0</v>
      </c>
      <c r="DX27" s="67">
        <v>0</v>
      </c>
      <c r="DY27" s="67">
        <v>0</v>
      </c>
      <c r="DZ27" s="67">
        <v>0</v>
      </c>
      <c r="EA27" s="67">
        <v>0</v>
      </c>
      <c r="EB27" s="67">
        <v>0</v>
      </c>
      <c r="EC27" s="67">
        <v>0</v>
      </c>
      <c r="ED27" s="67">
        <v>0</v>
      </c>
      <c r="EE27" s="67">
        <v>0</v>
      </c>
      <c r="EF27" s="67">
        <v>0</v>
      </c>
      <c r="EG27" s="67">
        <v>0</v>
      </c>
      <c r="EH27" s="67">
        <v>0</v>
      </c>
      <c r="EI27" s="67">
        <v>0</v>
      </c>
      <c r="EJ27" s="67">
        <v>0</v>
      </c>
      <c r="EK27" s="67">
        <v>0</v>
      </c>
      <c r="EL27" s="67">
        <v>0</v>
      </c>
      <c r="EM27" s="67">
        <v>0</v>
      </c>
      <c r="EN27" s="67">
        <v>0</v>
      </c>
      <c r="EO27" s="67">
        <v>0</v>
      </c>
      <c r="EP27" s="67">
        <v>0</v>
      </c>
      <c r="EQ27" s="67">
        <v>0</v>
      </c>
      <c r="ER27" s="67">
        <v>0</v>
      </c>
      <c r="ES27" s="67">
        <v>0</v>
      </c>
      <c r="ET27" s="67">
        <v>0</v>
      </c>
      <c r="EU27" s="67">
        <v>0</v>
      </c>
      <c r="EV27" s="67">
        <v>0</v>
      </c>
      <c r="EW27" s="67">
        <v>0</v>
      </c>
      <c r="EX27" s="67">
        <v>0</v>
      </c>
      <c r="EY27" s="67">
        <v>0</v>
      </c>
      <c r="EZ27" s="67">
        <v>0</v>
      </c>
      <c r="FA27" s="67">
        <v>0</v>
      </c>
      <c r="FB27" s="67">
        <v>0</v>
      </c>
      <c r="FC27" s="67">
        <v>0</v>
      </c>
      <c r="FD27" s="67">
        <v>0</v>
      </c>
      <c r="FE27" s="67">
        <v>0</v>
      </c>
      <c r="FF27" s="67">
        <v>0</v>
      </c>
      <c r="FG27" s="67">
        <v>0</v>
      </c>
      <c r="FH27" s="67">
        <v>0</v>
      </c>
      <c r="FI27" s="67">
        <v>0</v>
      </c>
      <c r="FJ27" s="67">
        <v>0</v>
      </c>
      <c r="FK27" s="67">
        <v>0</v>
      </c>
      <c r="FL27" s="67">
        <v>0</v>
      </c>
      <c r="FM27" s="67">
        <v>0</v>
      </c>
      <c r="FN27" s="67">
        <v>0</v>
      </c>
      <c r="FO27" s="67">
        <v>0</v>
      </c>
      <c r="FP27" s="67">
        <v>0</v>
      </c>
      <c r="FQ27" s="67">
        <v>0</v>
      </c>
      <c r="FR27" s="67">
        <v>0</v>
      </c>
      <c r="FS27" s="67">
        <v>0</v>
      </c>
      <c r="FT27" s="67">
        <v>0</v>
      </c>
      <c r="FU27" s="67">
        <v>0</v>
      </c>
      <c r="FV27" s="67">
        <v>0</v>
      </c>
      <c r="FW27" s="67">
        <v>0</v>
      </c>
      <c r="FX27" s="67">
        <v>0</v>
      </c>
      <c r="FY27" s="67">
        <v>0</v>
      </c>
      <c r="FZ27" s="67">
        <v>0</v>
      </c>
      <c r="GA27" s="67">
        <v>0</v>
      </c>
      <c r="GB27" s="67">
        <v>0</v>
      </c>
      <c r="GC27" s="67">
        <v>0</v>
      </c>
      <c r="GD27" s="67">
        <v>0</v>
      </c>
      <c r="GE27" s="67">
        <v>0</v>
      </c>
      <c r="GF27" s="67">
        <v>0</v>
      </c>
      <c r="GG27" s="67">
        <v>0</v>
      </c>
      <c r="GH27" s="67">
        <v>0</v>
      </c>
      <c r="GI27" s="67">
        <v>0</v>
      </c>
      <c r="GJ27" s="67">
        <v>0</v>
      </c>
      <c r="GK27" s="67">
        <v>0</v>
      </c>
      <c r="GL27" s="67">
        <v>0</v>
      </c>
      <c r="GM27" s="67">
        <v>0</v>
      </c>
      <c r="GN27" s="67">
        <v>0</v>
      </c>
      <c r="GO27" s="67">
        <v>0</v>
      </c>
      <c r="GP27" s="67">
        <v>0</v>
      </c>
      <c r="GQ27" s="67">
        <v>0</v>
      </c>
      <c r="GR27" s="67">
        <v>0</v>
      </c>
      <c r="GS27" s="67">
        <v>0</v>
      </c>
    </row>
    <row r="28" spans="1:201" s="67" customFormat="1" x14ac:dyDescent="0.2">
      <c r="A28" s="85">
        <v>0</v>
      </c>
      <c r="B28" s="70">
        <v>0</v>
      </c>
      <c r="C28" s="70">
        <v>0</v>
      </c>
      <c r="D28" s="70">
        <v>0</v>
      </c>
      <c r="E28" s="70">
        <v>0</v>
      </c>
      <c r="F28" s="70">
        <v>0</v>
      </c>
      <c r="G28" s="70">
        <v>0</v>
      </c>
      <c r="H28" s="70">
        <v>0</v>
      </c>
      <c r="I28" s="70">
        <v>0</v>
      </c>
      <c r="J28" s="70">
        <v>0</v>
      </c>
      <c r="K28" s="70">
        <v>0</v>
      </c>
      <c r="L28" s="70">
        <v>0</v>
      </c>
      <c r="M28" s="70">
        <v>0</v>
      </c>
      <c r="N28" s="70">
        <v>0</v>
      </c>
      <c r="O28" s="70">
        <v>0</v>
      </c>
      <c r="P28" s="70">
        <v>0</v>
      </c>
      <c r="Q28" s="70">
        <v>0</v>
      </c>
      <c r="R28" s="70">
        <v>0</v>
      </c>
      <c r="S28" s="70">
        <v>0</v>
      </c>
      <c r="T28" s="70">
        <v>0</v>
      </c>
      <c r="U28" s="70">
        <v>0</v>
      </c>
      <c r="V28" s="70">
        <v>0</v>
      </c>
      <c r="W28" s="70">
        <v>0</v>
      </c>
      <c r="X28" s="70">
        <v>0</v>
      </c>
      <c r="Y28" s="70">
        <v>0</v>
      </c>
      <c r="Z28" s="70">
        <v>0</v>
      </c>
      <c r="AA28" s="70">
        <v>0</v>
      </c>
      <c r="AB28" s="70">
        <v>0</v>
      </c>
      <c r="AC28" s="70">
        <v>0</v>
      </c>
      <c r="AD28" s="70">
        <v>0</v>
      </c>
      <c r="AE28" s="67">
        <v>0</v>
      </c>
      <c r="AF28" s="67">
        <v>0</v>
      </c>
      <c r="AG28" s="67">
        <v>0</v>
      </c>
      <c r="AH28" s="67">
        <v>0</v>
      </c>
      <c r="AI28" s="67">
        <v>0</v>
      </c>
      <c r="AJ28" s="67">
        <v>0</v>
      </c>
      <c r="AK28" s="67">
        <v>0</v>
      </c>
      <c r="AL28" s="67">
        <v>0</v>
      </c>
      <c r="AM28" s="67">
        <v>0</v>
      </c>
      <c r="AN28" s="67">
        <v>0</v>
      </c>
      <c r="AO28" s="67">
        <v>0</v>
      </c>
      <c r="AP28" s="67">
        <v>0</v>
      </c>
      <c r="AQ28" s="67">
        <v>0</v>
      </c>
      <c r="AR28" s="67">
        <v>0</v>
      </c>
      <c r="AS28" s="67">
        <v>0</v>
      </c>
      <c r="AT28" s="67">
        <v>0</v>
      </c>
      <c r="AU28" s="67">
        <v>0</v>
      </c>
      <c r="AV28" s="67">
        <v>0</v>
      </c>
      <c r="AW28" s="67">
        <v>0</v>
      </c>
      <c r="AX28" s="67">
        <v>0</v>
      </c>
      <c r="AY28" s="67">
        <v>0</v>
      </c>
      <c r="AZ28" s="67">
        <v>0</v>
      </c>
      <c r="BA28" s="67">
        <v>0</v>
      </c>
      <c r="BB28" s="67">
        <v>0</v>
      </c>
      <c r="BC28" s="67">
        <v>0</v>
      </c>
      <c r="BD28" s="67">
        <v>0</v>
      </c>
      <c r="BE28" s="67">
        <v>0</v>
      </c>
      <c r="BF28" s="67">
        <v>0</v>
      </c>
      <c r="BG28" s="67">
        <v>0</v>
      </c>
      <c r="BH28" s="67">
        <v>0</v>
      </c>
      <c r="BI28" s="67">
        <v>0</v>
      </c>
      <c r="BJ28" s="67">
        <v>0</v>
      </c>
      <c r="BK28" s="67">
        <v>0</v>
      </c>
      <c r="BL28" s="67">
        <v>0</v>
      </c>
      <c r="BM28" s="67">
        <v>0</v>
      </c>
      <c r="BN28" s="67">
        <v>0</v>
      </c>
      <c r="BO28" s="67">
        <v>0</v>
      </c>
      <c r="BP28" s="67">
        <v>0</v>
      </c>
      <c r="BQ28" s="67">
        <v>0</v>
      </c>
      <c r="BR28" s="67">
        <v>0</v>
      </c>
      <c r="BS28" s="67">
        <v>0</v>
      </c>
      <c r="BT28" s="67">
        <v>0</v>
      </c>
      <c r="BU28" s="67">
        <v>0</v>
      </c>
      <c r="BV28" s="67">
        <v>0</v>
      </c>
      <c r="BW28" s="67">
        <v>0</v>
      </c>
      <c r="BX28" s="67">
        <v>0</v>
      </c>
      <c r="BY28" s="67">
        <v>0</v>
      </c>
      <c r="BZ28" s="67">
        <v>0</v>
      </c>
      <c r="CA28" s="67">
        <v>0</v>
      </c>
      <c r="CB28" s="67">
        <v>0</v>
      </c>
      <c r="CC28" s="67">
        <v>0</v>
      </c>
      <c r="CD28" s="67">
        <v>0</v>
      </c>
      <c r="CE28" s="67">
        <v>0</v>
      </c>
      <c r="CF28" s="67">
        <v>0</v>
      </c>
      <c r="CG28" s="67">
        <v>0</v>
      </c>
      <c r="CH28" s="67">
        <v>0</v>
      </c>
      <c r="CI28" s="67">
        <v>0</v>
      </c>
      <c r="CJ28" s="67">
        <v>0</v>
      </c>
      <c r="CK28" s="67">
        <v>0</v>
      </c>
      <c r="CL28" s="67">
        <v>0</v>
      </c>
      <c r="CM28" s="67">
        <v>0</v>
      </c>
      <c r="CN28" s="67">
        <v>0</v>
      </c>
      <c r="CO28" s="67">
        <v>0</v>
      </c>
      <c r="CP28" s="67">
        <v>0</v>
      </c>
      <c r="CQ28" s="67">
        <v>0</v>
      </c>
      <c r="CR28" s="67">
        <v>0</v>
      </c>
      <c r="CS28" s="67">
        <v>0</v>
      </c>
      <c r="CT28" s="67">
        <v>0</v>
      </c>
      <c r="CU28" s="67">
        <v>0</v>
      </c>
      <c r="CV28" s="67">
        <v>0</v>
      </c>
      <c r="CW28" s="67">
        <v>0</v>
      </c>
      <c r="CX28" s="67">
        <v>0</v>
      </c>
      <c r="CY28" s="67">
        <v>0</v>
      </c>
      <c r="CZ28" s="67">
        <v>0</v>
      </c>
      <c r="DA28" s="67">
        <v>0</v>
      </c>
      <c r="DB28" s="67">
        <v>0</v>
      </c>
      <c r="DC28" s="67">
        <v>0</v>
      </c>
      <c r="DD28" s="67">
        <v>0</v>
      </c>
      <c r="DE28" s="67">
        <v>0</v>
      </c>
      <c r="DF28" s="67">
        <v>0</v>
      </c>
      <c r="DG28" s="67">
        <v>0</v>
      </c>
      <c r="DH28" s="67">
        <v>0</v>
      </c>
      <c r="DI28" s="67">
        <v>0</v>
      </c>
      <c r="DJ28" s="67">
        <v>0</v>
      </c>
      <c r="DK28" s="67">
        <v>0</v>
      </c>
      <c r="DL28" s="67">
        <v>0</v>
      </c>
      <c r="DM28" s="67">
        <v>0</v>
      </c>
      <c r="DN28" s="67">
        <v>0</v>
      </c>
      <c r="DO28" s="67">
        <v>0</v>
      </c>
      <c r="DP28" s="67">
        <v>0</v>
      </c>
      <c r="DQ28" s="67">
        <v>0</v>
      </c>
      <c r="DR28" s="67">
        <v>0</v>
      </c>
      <c r="DS28" s="67">
        <v>0</v>
      </c>
      <c r="DT28" s="67">
        <v>0</v>
      </c>
      <c r="DU28" s="67">
        <v>0</v>
      </c>
      <c r="DV28" s="67">
        <v>0</v>
      </c>
      <c r="DW28" s="67">
        <v>0</v>
      </c>
      <c r="DX28" s="67">
        <v>0</v>
      </c>
      <c r="DY28" s="67">
        <v>0</v>
      </c>
      <c r="DZ28" s="67">
        <v>0</v>
      </c>
      <c r="EA28" s="67">
        <v>0</v>
      </c>
      <c r="EB28" s="67">
        <v>0</v>
      </c>
      <c r="EC28" s="67">
        <v>0</v>
      </c>
      <c r="ED28" s="67">
        <v>0</v>
      </c>
      <c r="EE28" s="67">
        <v>0</v>
      </c>
      <c r="EF28" s="67">
        <v>0</v>
      </c>
      <c r="EG28" s="67">
        <v>0</v>
      </c>
      <c r="EH28" s="67">
        <v>0</v>
      </c>
      <c r="EI28" s="67">
        <v>0</v>
      </c>
      <c r="EJ28" s="67">
        <v>0</v>
      </c>
      <c r="EK28" s="67">
        <v>0</v>
      </c>
      <c r="EL28" s="67">
        <v>0</v>
      </c>
      <c r="EM28" s="67">
        <v>0</v>
      </c>
      <c r="EN28" s="67">
        <v>0</v>
      </c>
      <c r="EO28" s="67">
        <v>0</v>
      </c>
      <c r="EP28" s="67">
        <v>0</v>
      </c>
      <c r="EQ28" s="67">
        <v>0</v>
      </c>
      <c r="ER28" s="67">
        <v>0</v>
      </c>
      <c r="ES28" s="67">
        <v>0</v>
      </c>
      <c r="ET28" s="67">
        <v>0</v>
      </c>
      <c r="EU28" s="67">
        <v>0</v>
      </c>
      <c r="EV28" s="67">
        <v>0</v>
      </c>
      <c r="EW28" s="67">
        <v>0</v>
      </c>
      <c r="EX28" s="67">
        <v>0</v>
      </c>
      <c r="EY28" s="67">
        <v>0</v>
      </c>
      <c r="EZ28" s="67">
        <v>0</v>
      </c>
      <c r="FA28" s="67">
        <v>0</v>
      </c>
      <c r="FB28" s="67">
        <v>0</v>
      </c>
      <c r="FC28" s="67">
        <v>0</v>
      </c>
      <c r="FD28" s="67">
        <v>0</v>
      </c>
      <c r="FE28" s="67">
        <v>0</v>
      </c>
      <c r="FF28" s="67">
        <v>0</v>
      </c>
      <c r="FG28" s="67">
        <v>0</v>
      </c>
      <c r="FH28" s="67">
        <v>0</v>
      </c>
      <c r="FI28" s="67">
        <v>0</v>
      </c>
      <c r="FJ28" s="67">
        <v>0</v>
      </c>
      <c r="FK28" s="67">
        <v>0</v>
      </c>
      <c r="FL28" s="67">
        <v>0</v>
      </c>
      <c r="FM28" s="67">
        <v>0</v>
      </c>
      <c r="FN28" s="67">
        <v>0</v>
      </c>
      <c r="FO28" s="67">
        <v>0</v>
      </c>
      <c r="FP28" s="67">
        <v>0</v>
      </c>
      <c r="FQ28" s="67">
        <v>0</v>
      </c>
      <c r="FR28" s="67">
        <v>0</v>
      </c>
      <c r="FS28" s="67">
        <v>0</v>
      </c>
      <c r="FT28" s="67">
        <v>0</v>
      </c>
      <c r="FU28" s="67">
        <v>0</v>
      </c>
      <c r="FV28" s="67">
        <v>0</v>
      </c>
      <c r="FW28" s="67">
        <v>0</v>
      </c>
      <c r="FX28" s="67">
        <v>0</v>
      </c>
      <c r="FY28" s="67">
        <v>0</v>
      </c>
      <c r="FZ28" s="67">
        <v>0</v>
      </c>
      <c r="GA28" s="67">
        <v>0</v>
      </c>
      <c r="GB28" s="67">
        <v>0</v>
      </c>
      <c r="GC28" s="67">
        <v>0</v>
      </c>
      <c r="GD28" s="67">
        <v>0</v>
      </c>
      <c r="GE28" s="67">
        <v>0</v>
      </c>
      <c r="GF28" s="67">
        <v>0</v>
      </c>
      <c r="GG28" s="67">
        <v>0</v>
      </c>
      <c r="GH28" s="67">
        <v>0</v>
      </c>
      <c r="GI28" s="67">
        <v>0</v>
      </c>
      <c r="GJ28" s="67">
        <v>0</v>
      </c>
      <c r="GK28" s="67">
        <v>0</v>
      </c>
      <c r="GL28" s="67">
        <v>0</v>
      </c>
      <c r="GM28" s="67">
        <v>0</v>
      </c>
      <c r="GN28" s="67">
        <v>0</v>
      </c>
      <c r="GO28" s="67">
        <v>0</v>
      </c>
      <c r="GP28" s="67">
        <v>0</v>
      </c>
      <c r="GQ28" s="67">
        <v>0</v>
      </c>
      <c r="GR28" s="67">
        <v>0</v>
      </c>
      <c r="GS28" s="67">
        <v>0</v>
      </c>
    </row>
    <row r="29" spans="1:201" s="67" customFormat="1" x14ac:dyDescent="0.2">
      <c r="A29" s="85">
        <v>0</v>
      </c>
      <c r="B29" s="70">
        <v>0</v>
      </c>
      <c r="C29" s="70">
        <v>0</v>
      </c>
      <c r="D29" s="70">
        <v>0</v>
      </c>
      <c r="E29" s="70">
        <v>0</v>
      </c>
      <c r="F29" s="70">
        <v>0</v>
      </c>
      <c r="G29" s="70">
        <v>0</v>
      </c>
      <c r="H29" s="70">
        <v>0</v>
      </c>
      <c r="I29" s="70">
        <v>0</v>
      </c>
      <c r="J29" s="70">
        <v>0</v>
      </c>
      <c r="K29" s="70">
        <v>0</v>
      </c>
      <c r="L29" s="70">
        <v>0</v>
      </c>
      <c r="M29" s="70">
        <v>0</v>
      </c>
      <c r="N29" s="70">
        <v>0</v>
      </c>
      <c r="O29" s="70">
        <v>0</v>
      </c>
      <c r="P29" s="70">
        <v>0</v>
      </c>
      <c r="Q29" s="70">
        <v>0</v>
      </c>
      <c r="R29" s="70">
        <v>0</v>
      </c>
      <c r="S29" s="70">
        <v>0</v>
      </c>
      <c r="T29" s="70">
        <v>0</v>
      </c>
      <c r="U29" s="70">
        <v>0</v>
      </c>
      <c r="V29" s="70">
        <v>0</v>
      </c>
      <c r="W29" s="70">
        <v>0</v>
      </c>
      <c r="X29" s="70">
        <v>0</v>
      </c>
      <c r="Y29" s="70">
        <v>0</v>
      </c>
      <c r="Z29" s="70">
        <v>0</v>
      </c>
      <c r="AA29" s="70">
        <v>0</v>
      </c>
      <c r="AB29" s="70">
        <v>0</v>
      </c>
      <c r="AC29" s="70">
        <v>0</v>
      </c>
      <c r="AD29" s="70">
        <v>0</v>
      </c>
      <c r="AE29" s="67">
        <v>0</v>
      </c>
      <c r="AF29" s="67">
        <v>0</v>
      </c>
      <c r="AG29" s="67">
        <v>0</v>
      </c>
      <c r="AH29" s="67">
        <v>0</v>
      </c>
      <c r="AI29" s="67">
        <v>0</v>
      </c>
      <c r="AJ29" s="67">
        <v>0</v>
      </c>
      <c r="AK29" s="67">
        <v>0</v>
      </c>
      <c r="AL29" s="67">
        <v>0</v>
      </c>
      <c r="AM29" s="67">
        <v>0</v>
      </c>
      <c r="AN29" s="67">
        <v>0</v>
      </c>
      <c r="AO29" s="67">
        <v>0</v>
      </c>
      <c r="AP29" s="67">
        <v>0</v>
      </c>
      <c r="AQ29" s="67">
        <v>0</v>
      </c>
      <c r="AR29" s="67">
        <v>0</v>
      </c>
      <c r="AS29" s="67">
        <v>0</v>
      </c>
      <c r="AT29" s="67">
        <v>0</v>
      </c>
      <c r="AU29" s="67">
        <v>0</v>
      </c>
      <c r="AV29" s="67">
        <v>0</v>
      </c>
      <c r="AW29" s="67">
        <v>0</v>
      </c>
      <c r="AX29" s="67">
        <v>0</v>
      </c>
      <c r="AY29" s="67">
        <v>0</v>
      </c>
      <c r="AZ29" s="67">
        <v>0</v>
      </c>
      <c r="BA29" s="67">
        <v>0</v>
      </c>
      <c r="BB29" s="67">
        <v>0</v>
      </c>
      <c r="BC29" s="67">
        <v>0</v>
      </c>
      <c r="BD29" s="67">
        <v>0</v>
      </c>
      <c r="BE29" s="67">
        <v>0</v>
      </c>
      <c r="BF29" s="67">
        <v>0</v>
      </c>
      <c r="BG29" s="67">
        <v>0</v>
      </c>
      <c r="BH29" s="67">
        <v>0</v>
      </c>
      <c r="BI29" s="67">
        <v>0</v>
      </c>
      <c r="BJ29" s="67">
        <v>0</v>
      </c>
      <c r="BK29" s="67">
        <v>0</v>
      </c>
      <c r="BL29" s="67">
        <v>0</v>
      </c>
      <c r="BM29" s="67">
        <v>0</v>
      </c>
      <c r="BN29" s="67">
        <v>0</v>
      </c>
      <c r="BO29" s="67">
        <v>0</v>
      </c>
      <c r="BP29" s="67">
        <v>0</v>
      </c>
      <c r="BQ29" s="67">
        <v>0</v>
      </c>
      <c r="BR29" s="67">
        <v>0</v>
      </c>
      <c r="BS29" s="67">
        <v>0</v>
      </c>
      <c r="BT29" s="67">
        <v>0</v>
      </c>
      <c r="BU29" s="67">
        <v>0</v>
      </c>
      <c r="BV29" s="67">
        <v>0</v>
      </c>
      <c r="BW29" s="67">
        <v>0</v>
      </c>
      <c r="BX29" s="67">
        <v>0</v>
      </c>
      <c r="BY29" s="67">
        <v>0</v>
      </c>
      <c r="BZ29" s="67">
        <v>0</v>
      </c>
      <c r="CA29" s="67">
        <v>0</v>
      </c>
      <c r="CB29" s="67">
        <v>0</v>
      </c>
      <c r="CC29" s="67">
        <v>0</v>
      </c>
      <c r="CD29" s="67">
        <v>0</v>
      </c>
      <c r="CE29" s="67">
        <v>0</v>
      </c>
      <c r="CF29" s="67">
        <v>0</v>
      </c>
      <c r="CG29" s="67">
        <v>0</v>
      </c>
      <c r="CH29" s="67">
        <v>0</v>
      </c>
      <c r="CI29" s="67">
        <v>0</v>
      </c>
      <c r="CJ29" s="67">
        <v>0</v>
      </c>
      <c r="CK29" s="67">
        <v>0</v>
      </c>
      <c r="CL29" s="67">
        <v>0</v>
      </c>
      <c r="CM29" s="67">
        <v>0</v>
      </c>
      <c r="CN29" s="67">
        <v>0</v>
      </c>
      <c r="CO29" s="67">
        <v>0</v>
      </c>
      <c r="CP29" s="67">
        <v>0</v>
      </c>
      <c r="CQ29" s="67">
        <v>0</v>
      </c>
      <c r="CR29" s="67">
        <v>0</v>
      </c>
      <c r="CS29" s="67">
        <v>0</v>
      </c>
      <c r="CT29" s="67">
        <v>0</v>
      </c>
      <c r="CU29" s="67">
        <v>0</v>
      </c>
      <c r="CV29" s="67">
        <v>0</v>
      </c>
      <c r="CW29" s="67">
        <v>0</v>
      </c>
      <c r="CX29" s="67">
        <v>0</v>
      </c>
      <c r="CY29" s="67">
        <v>0</v>
      </c>
      <c r="CZ29" s="67">
        <v>0</v>
      </c>
      <c r="DA29" s="67">
        <v>0</v>
      </c>
      <c r="DB29" s="67">
        <v>0</v>
      </c>
      <c r="DC29" s="67">
        <v>0</v>
      </c>
      <c r="DD29" s="67">
        <v>0</v>
      </c>
      <c r="DE29" s="67">
        <v>0</v>
      </c>
      <c r="DF29" s="67">
        <v>0</v>
      </c>
      <c r="DG29" s="67">
        <v>0</v>
      </c>
      <c r="DH29" s="67">
        <v>0</v>
      </c>
      <c r="DI29" s="67">
        <v>0</v>
      </c>
      <c r="DJ29" s="67">
        <v>0</v>
      </c>
      <c r="DK29" s="67">
        <v>0</v>
      </c>
      <c r="DL29" s="67">
        <v>0</v>
      </c>
      <c r="DM29" s="67">
        <v>0</v>
      </c>
      <c r="DN29" s="67">
        <v>0</v>
      </c>
      <c r="DO29" s="67">
        <v>0</v>
      </c>
      <c r="DP29" s="67">
        <v>0</v>
      </c>
      <c r="DQ29" s="67">
        <v>0</v>
      </c>
      <c r="DR29" s="67">
        <v>0</v>
      </c>
      <c r="DS29" s="67">
        <v>0</v>
      </c>
      <c r="DT29" s="67">
        <v>0</v>
      </c>
      <c r="DU29" s="67">
        <v>0</v>
      </c>
      <c r="DV29" s="67">
        <v>0</v>
      </c>
      <c r="DW29" s="67">
        <v>0</v>
      </c>
      <c r="DX29" s="67">
        <v>0</v>
      </c>
      <c r="DY29" s="67">
        <v>0</v>
      </c>
      <c r="DZ29" s="67">
        <v>0</v>
      </c>
      <c r="EA29" s="67">
        <v>0</v>
      </c>
      <c r="EB29" s="67">
        <v>0</v>
      </c>
      <c r="EC29" s="67">
        <v>0</v>
      </c>
      <c r="ED29" s="67">
        <v>0</v>
      </c>
      <c r="EE29" s="67">
        <v>0</v>
      </c>
      <c r="EF29" s="67">
        <v>0</v>
      </c>
      <c r="EG29" s="67">
        <v>0</v>
      </c>
      <c r="EH29" s="67">
        <v>0</v>
      </c>
      <c r="EI29" s="67">
        <v>0</v>
      </c>
      <c r="EJ29" s="67">
        <v>0</v>
      </c>
      <c r="EK29" s="67">
        <v>0</v>
      </c>
      <c r="EL29" s="67">
        <v>0</v>
      </c>
      <c r="EM29" s="67">
        <v>0</v>
      </c>
      <c r="EN29" s="67">
        <v>0</v>
      </c>
      <c r="EO29" s="67">
        <v>0</v>
      </c>
      <c r="EP29" s="67">
        <v>0</v>
      </c>
      <c r="EQ29" s="67">
        <v>0</v>
      </c>
      <c r="ER29" s="67">
        <v>0</v>
      </c>
      <c r="ES29" s="67">
        <v>0</v>
      </c>
      <c r="ET29" s="67">
        <v>0</v>
      </c>
      <c r="EU29" s="67">
        <v>0</v>
      </c>
      <c r="EV29" s="67">
        <v>0</v>
      </c>
      <c r="EW29" s="67">
        <v>0</v>
      </c>
      <c r="EX29" s="67">
        <v>0</v>
      </c>
      <c r="EY29" s="67">
        <v>0</v>
      </c>
      <c r="EZ29" s="67">
        <v>0</v>
      </c>
      <c r="FA29" s="67">
        <v>0</v>
      </c>
      <c r="FB29" s="67">
        <v>0</v>
      </c>
      <c r="FC29" s="67">
        <v>0</v>
      </c>
      <c r="FD29" s="67">
        <v>0</v>
      </c>
      <c r="FE29" s="67">
        <v>0</v>
      </c>
      <c r="FF29" s="67">
        <v>0</v>
      </c>
      <c r="FG29" s="67">
        <v>0</v>
      </c>
      <c r="FH29" s="67">
        <v>0</v>
      </c>
      <c r="FI29" s="67">
        <v>0</v>
      </c>
      <c r="FJ29" s="67">
        <v>0</v>
      </c>
      <c r="FK29" s="67">
        <v>0</v>
      </c>
      <c r="FL29" s="67">
        <v>0</v>
      </c>
      <c r="FM29" s="67">
        <v>0</v>
      </c>
      <c r="FN29" s="67">
        <v>0</v>
      </c>
      <c r="FO29" s="67">
        <v>0</v>
      </c>
      <c r="FP29" s="67">
        <v>0</v>
      </c>
      <c r="FQ29" s="67">
        <v>0</v>
      </c>
      <c r="FR29" s="67">
        <v>0</v>
      </c>
      <c r="FS29" s="67">
        <v>0</v>
      </c>
      <c r="FT29" s="67">
        <v>0</v>
      </c>
      <c r="FU29" s="67">
        <v>0</v>
      </c>
      <c r="FV29" s="67">
        <v>0</v>
      </c>
      <c r="FW29" s="67">
        <v>0</v>
      </c>
      <c r="FX29" s="67">
        <v>0</v>
      </c>
      <c r="FY29" s="67">
        <v>0</v>
      </c>
      <c r="FZ29" s="67">
        <v>0</v>
      </c>
      <c r="GA29" s="67">
        <v>0</v>
      </c>
      <c r="GB29" s="67">
        <v>0</v>
      </c>
      <c r="GC29" s="67">
        <v>0</v>
      </c>
      <c r="GD29" s="67">
        <v>0</v>
      </c>
      <c r="GE29" s="67">
        <v>0</v>
      </c>
      <c r="GF29" s="67">
        <v>0</v>
      </c>
      <c r="GG29" s="67">
        <v>0</v>
      </c>
      <c r="GH29" s="67">
        <v>0</v>
      </c>
      <c r="GI29" s="67">
        <v>0</v>
      </c>
      <c r="GJ29" s="67">
        <v>0</v>
      </c>
      <c r="GK29" s="67">
        <v>0</v>
      </c>
      <c r="GL29" s="67">
        <v>0</v>
      </c>
      <c r="GM29" s="67">
        <v>0</v>
      </c>
      <c r="GN29" s="67">
        <v>0</v>
      </c>
      <c r="GO29" s="67">
        <v>0</v>
      </c>
      <c r="GP29" s="67">
        <v>0</v>
      </c>
      <c r="GQ29" s="67">
        <v>0</v>
      </c>
      <c r="GR29" s="67">
        <v>0</v>
      </c>
      <c r="GS29" s="67">
        <v>0</v>
      </c>
    </row>
    <row r="30" spans="1:201" s="67" customFormat="1" x14ac:dyDescent="0.2">
      <c r="A30" s="85">
        <v>0</v>
      </c>
      <c r="B30" s="70">
        <v>0</v>
      </c>
      <c r="C30" s="70">
        <v>0</v>
      </c>
      <c r="D30" s="70">
        <v>0</v>
      </c>
      <c r="E30" s="70">
        <v>0</v>
      </c>
      <c r="F30" s="70">
        <v>0</v>
      </c>
      <c r="G30" s="70">
        <v>0</v>
      </c>
      <c r="H30" s="70">
        <v>0</v>
      </c>
      <c r="I30" s="70">
        <v>0</v>
      </c>
      <c r="J30" s="70">
        <v>0</v>
      </c>
      <c r="K30" s="70">
        <v>0</v>
      </c>
      <c r="L30" s="70">
        <v>0</v>
      </c>
      <c r="M30" s="70">
        <v>0</v>
      </c>
      <c r="N30" s="70">
        <v>0</v>
      </c>
      <c r="O30" s="70">
        <v>0</v>
      </c>
      <c r="P30" s="70">
        <v>0</v>
      </c>
      <c r="Q30" s="70">
        <v>0</v>
      </c>
      <c r="R30" s="70">
        <v>0</v>
      </c>
      <c r="S30" s="70">
        <v>0</v>
      </c>
      <c r="T30" s="70">
        <v>0</v>
      </c>
      <c r="U30" s="70">
        <v>0</v>
      </c>
      <c r="V30" s="70">
        <v>0</v>
      </c>
      <c r="W30" s="70">
        <v>0</v>
      </c>
      <c r="X30" s="70">
        <v>0</v>
      </c>
      <c r="Y30" s="70">
        <v>0</v>
      </c>
      <c r="Z30" s="70">
        <v>0</v>
      </c>
      <c r="AA30" s="70">
        <v>0</v>
      </c>
      <c r="AB30" s="70">
        <v>0</v>
      </c>
      <c r="AC30" s="70">
        <v>0</v>
      </c>
      <c r="AD30" s="70">
        <v>0</v>
      </c>
      <c r="AE30" s="67">
        <v>0</v>
      </c>
      <c r="AF30" s="67">
        <v>0</v>
      </c>
      <c r="AG30" s="67">
        <v>0</v>
      </c>
      <c r="AH30" s="67">
        <v>0</v>
      </c>
      <c r="AI30" s="67">
        <v>0</v>
      </c>
      <c r="AJ30" s="67">
        <v>0</v>
      </c>
      <c r="AK30" s="67">
        <v>0</v>
      </c>
      <c r="AL30" s="67">
        <v>0</v>
      </c>
      <c r="AM30" s="67">
        <v>0</v>
      </c>
      <c r="AN30" s="67">
        <v>0</v>
      </c>
      <c r="AO30" s="67">
        <v>0</v>
      </c>
      <c r="AP30" s="67">
        <v>0</v>
      </c>
      <c r="AQ30" s="67">
        <v>0</v>
      </c>
      <c r="AR30" s="67">
        <v>0</v>
      </c>
      <c r="AS30" s="67">
        <v>0</v>
      </c>
      <c r="AT30" s="67">
        <v>0</v>
      </c>
      <c r="AU30" s="67">
        <v>0</v>
      </c>
      <c r="AV30" s="67">
        <v>0</v>
      </c>
      <c r="AW30" s="67">
        <v>0</v>
      </c>
      <c r="AX30" s="67">
        <v>0</v>
      </c>
      <c r="AY30" s="67">
        <v>0</v>
      </c>
      <c r="AZ30" s="67">
        <v>0</v>
      </c>
      <c r="BA30" s="67">
        <v>0</v>
      </c>
      <c r="BB30" s="67">
        <v>0</v>
      </c>
      <c r="BC30" s="67">
        <v>0</v>
      </c>
      <c r="BD30" s="67">
        <v>0</v>
      </c>
      <c r="BE30" s="67">
        <v>0</v>
      </c>
      <c r="BF30" s="67">
        <v>0</v>
      </c>
      <c r="BG30" s="67">
        <v>0</v>
      </c>
      <c r="BH30" s="67">
        <v>0</v>
      </c>
      <c r="BI30" s="67">
        <v>0</v>
      </c>
      <c r="BJ30" s="67">
        <v>0</v>
      </c>
      <c r="BK30" s="67">
        <v>0</v>
      </c>
      <c r="BL30" s="67">
        <v>0</v>
      </c>
      <c r="BM30" s="67">
        <v>0</v>
      </c>
      <c r="BN30" s="67">
        <v>0</v>
      </c>
      <c r="BO30" s="67">
        <v>0</v>
      </c>
      <c r="BP30" s="67">
        <v>0</v>
      </c>
      <c r="BQ30" s="67">
        <v>0</v>
      </c>
      <c r="BR30" s="67">
        <v>0</v>
      </c>
      <c r="BS30" s="67">
        <v>0</v>
      </c>
      <c r="BT30" s="67">
        <v>0</v>
      </c>
      <c r="BU30" s="67">
        <v>0</v>
      </c>
      <c r="BV30" s="67">
        <v>0</v>
      </c>
      <c r="BW30" s="67">
        <v>0</v>
      </c>
      <c r="BX30" s="67">
        <v>0</v>
      </c>
      <c r="BY30" s="67">
        <v>0</v>
      </c>
      <c r="BZ30" s="67">
        <v>0</v>
      </c>
      <c r="CA30" s="67">
        <v>0</v>
      </c>
      <c r="CB30" s="67">
        <v>0</v>
      </c>
      <c r="CC30" s="67">
        <v>0</v>
      </c>
      <c r="CD30" s="67">
        <v>0</v>
      </c>
      <c r="CE30" s="67">
        <v>0</v>
      </c>
      <c r="CF30" s="67">
        <v>0</v>
      </c>
      <c r="CG30" s="67">
        <v>0</v>
      </c>
      <c r="CH30" s="67">
        <v>0</v>
      </c>
      <c r="CI30" s="67">
        <v>0</v>
      </c>
      <c r="CJ30" s="67">
        <v>0</v>
      </c>
      <c r="CK30" s="67">
        <v>0</v>
      </c>
      <c r="CL30" s="67">
        <v>0</v>
      </c>
      <c r="CM30" s="67">
        <v>0</v>
      </c>
      <c r="CN30" s="67">
        <v>0</v>
      </c>
      <c r="CO30" s="67">
        <v>0</v>
      </c>
      <c r="CP30" s="67">
        <v>0</v>
      </c>
      <c r="CQ30" s="67">
        <v>0</v>
      </c>
      <c r="CR30" s="67">
        <v>0</v>
      </c>
      <c r="CS30" s="67">
        <v>0</v>
      </c>
      <c r="CT30" s="67">
        <v>0</v>
      </c>
      <c r="CU30" s="67">
        <v>0</v>
      </c>
      <c r="CV30" s="67">
        <v>0</v>
      </c>
      <c r="CW30" s="67">
        <v>0</v>
      </c>
      <c r="CX30" s="67">
        <v>0</v>
      </c>
      <c r="CY30" s="67">
        <v>0</v>
      </c>
      <c r="CZ30" s="67">
        <v>0</v>
      </c>
      <c r="DA30" s="67">
        <v>0</v>
      </c>
      <c r="DB30" s="67">
        <v>0</v>
      </c>
      <c r="DC30" s="67">
        <v>0</v>
      </c>
      <c r="DD30" s="67">
        <v>0</v>
      </c>
      <c r="DE30" s="67">
        <v>0</v>
      </c>
      <c r="DF30" s="67">
        <v>0</v>
      </c>
      <c r="DG30" s="67">
        <v>0</v>
      </c>
      <c r="DH30" s="67">
        <v>0</v>
      </c>
      <c r="DI30" s="67">
        <v>0</v>
      </c>
      <c r="DJ30" s="67">
        <v>0</v>
      </c>
      <c r="DK30" s="67">
        <v>0</v>
      </c>
      <c r="DL30" s="67">
        <v>0</v>
      </c>
      <c r="DM30" s="67">
        <v>0</v>
      </c>
      <c r="DN30" s="67">
        <v>0</v>
      </c>
      <c r="DO30" s="67">
        <v>0</v>
      </c>
      <c r="DP30" s="67">
        <v>0</v>
      </c>
      <c r="DQ30" s="67">
        <v>0</v>
      </c>
      <c r="DR30" s="67">
        <v>0</v>
      </c>
      <c r="DS30" s="67">
        <v>0</v>
      </c>
      <c r="DT30" s="67">
        <v>0</v>
      </c>
      <c r="DU30" s="67">
        <v>0</v>
      </c>
      <c r="DV30" s="67">
        <v>0</v>
      </c>
      <c r="DW30" s="67">
        <v>0</v>
      </c>
      <c r="DX30" s="67">
        <v>0</v>
      </c>
      <c r="DY30" s="67">
        <v>0</v>
      </c>
      <c r="DZ30" s="67">
        <v>0</v>
      </c>
      <c r="EA30" s="67">
        <v>0</v>
      </c>
      <c r="EB30" s="67">
        <v>0</v>
      </c>
      <c r="EC30" s="67">
        <v>0</v>
      </c>
      <c r="ED30" s="67">
        <v>0</v>
      </c>
      <c r="EE30" s="67">
        <v>0</v>
      </c>
      <c r="EF30" s="67">
        <v>0</v>
      </c>
      <c r="EG30" s="67">
        <v>0</v>
      </c>
      <c r="EH30" s="67">
        <v>0</v>
      </c>
      <c r="EI30" s="67">
        <v>0</v>
      </c>
      <c r="EJ30" s="67">
        <v>0</v>
      </c>
      <c r="EK30" s="67">
        <v>0</v>
      </c>
      <c r="EL30" s="67">
        <v>0</v>
      </c>
      <c r="EM30" s="67">
        <v>0</v>
      </c>
      <c r="EN30" s="67">
        <v>0</v>
      </c>
      <c r="EO30" s="67">
        <v>0</v>
      </c>
      <c r="EP30" s="67">
        <v>0</v>
      </c>
      <c r="EQ30" s="67">
        <v>0</v>
      </c>
      <c r="ER30" s="67">
        <v>0</v>
      </c>
      <c r="ES30" s="67">
        <v>0</v>
      </c>
      <c r="ET30" s="67">
        <v>0</v>
      </c>
      <c r="EU30" s="67">
        <v>0</v>
      </c>
      <c r="EV30" s="67">
        <v>0</v>
      </c>
      <c r="EW30" s="67">
        <v>0</v>
      </c>
      <c r="EX30" s="67">
        <v>0</v>
      </c>
      <c r="EY30" s="67">
        <v>0</v>
      </c>
      <c r="EZ30" s="67">
        <v>0</v>
      </c>
      <c r="FA30" s="67">
        <v>0</v>
      </c>
      <c r="FB30" s="67">
        <v>0</v>
      </c>
      <c r="FC30" s="67">
        <v>0</v>
      </c>
      <c r="FD30" s="67">
        <v>0</v>
      </c>
      <c r="FE30" s="67">
        <v>0</v>
      </c>
      <c r="FF30" s="67">
        <v>0</v>
      </c>
      <c r="FG30" s="67">
        <v>0</v>
      </c>
      <c r="FH30" s="67">
        <v>0</v>
      </c>
      <c r="FI30" s="67">
        <v>0</v>
      </c>
      <c r="FJ30" s="67">
        <v>0</v>
      </c>
      <c r="FK30" s="67">
        <v>0</v>
      </c>
      <c r="FL30" s="67">
        <v>0</v>
      </c>
      <c r="FM30" s="67">
        <v>0</v>
      </c>
      <c r="FN30" s="67">
        <v>0</v>
      </c>
      <c r="FO30" s="67">
        <v>0</v>
      </c>
      <c r="FP30" s="67">
        <v>0</v>
      </c>
      <c r="FQ30" s="67">
        <v>0</v>
      </c>
      <c r="FR30" s="67">
        <v>0</v>
      </c>
      <c r="FS30" s="67">
        <v>0</v>
      </c>
      <c r="FT30" s="67">
        <v>0</v>
      </c>
      <c r="FU30" s="67">
        <v>0</v>
      </c>
      <c r="FV30" s="67">
        <v>0</v>
      </c>
      <c r="FW30" s="67">
        <v>0</v>
      </c>
      <c r="FX30" s="67">
        <v>0</v>
      </c>
      <c r="FY30" s="67">
        <v>0</v>
      </c>
      <c r="FZ30" s="67">
        <v>0</v>
      </c>
      <c r="GA30" s="67">
        <v>0</v>
      </c>
      <c r="GB30" s="67">
        <v>0</v>
      </c>
      <c r="GC30" s="67">
        <v>0</v>
      </c>
      <c r="GD30" s="67">
        <v>0</v>
      </c>
      <c r="GE30" s="67">
        <v>0</v>
      </c>
      <c r="GF30" s="67">
        <v>0</v>
      </c>
      <c r="GG30" s="67">
        <v>0</v>
      </c>
      <c r="GH30" s="67">
        <v>0</v>
      </c>
      <c r="GI30" s="67">
        <v>0</v>
      </c>
      <c r="GJ30" s="67">
        <v>0</v>
      </c>
      <c r="GK30" s="67">
        <v>0</v>
      </c>
      <c r="GL30" s="67">
        <v>0</v>
      </c>
      <c r="GM30" s="67">
        <v>0</v>
      </c>
      <c r="GN30" s="67">
        <v>0</v>
      </c>
      <c r="GO30" s="67">
        <v>0</v>
      </c>
      <c r="GP30" s="67">
        <v>0</v>
      </c>
      <c r="GQ30" s="67">
        <v>0</v>
      </c>
      <c r="GR30" s="67">
        <v>0</v>
      </c>
      <c r="GS30" s="67">
        <v>0</v>
      </c>
    </row>
    <row r="31" spans="1:201" s="67" customFormat="1" x14ac:dyDescent="0.2">
      <c r="A31" s="85">
        <v>0</v>
      </c>
      <c r="B31" s="70">
        <v>0</v>
      </c>
      <c r="C31" s="70">
        <v>0</v>
      </c>
      <c r="D31" s="70">
        <v>0</v>
      </c>
      <c r="E31" s="70">
        <v>0</v>
      </c>
      <c r="F31" s="70">
        <v>0</v>
      </c>
      <c r="G31" s="70">
        <v>0</v>
      </c>
      <c r="H31" s="70">
        <v>0</v>
      </c>
      <c r="I31" s="70">
        <v>0</v>
      </c>
      <c r="J31" s="70">
        <v>0</v>
      </c>
      <c r="K31" s="70">
        <v>0</v>
      </c>
      <c r="L31" s="70">
        <v>0</v>
      </c>
      <c r="M31" s="70">
        <v>0</v>
      </c>
      <c r="N31" s="70">
        <v>0</v>
      </c>
      <c r="O31" s="70">
        <v>0</v>
      </c>
      <c r="P31" s="70">
        <v>0</v>
      </c>
      <c r="Q31" s="70">
        <v>0</v>
      </c>
      <c r="R31" s="70">
        <v>0</v>
      </c>
      <c r="S31" s="70">
        <v>0</v>
      </c>
      <c r="T31" s="70">
        <v>0</v>
      </c>
      <c r="U31" s="70">
        <v>0</v>
      </c>
      <c r="V31" s="70">
        <v>0</v>
      </c>
      <c r="W31" s="70">
        <v>0</v>
      </c>
      <c r="X31" s="70">
        <v>0</v>
      </c>
      <c r="Y31" s="70">
        <v>0</v>
      </c>
      <c r="Z31" s="70">
        <v>0</v>
      </c>
      <c r="AA31" s="70">
        <v>0</v>
      </c>
      <c r="AB31" s="70">
        <v>0</v>
      </c>
      <c r="AC31" s="70">
        <v>0</v>
      </c>
      <c r="AD31" s="70">
        <v>0</v>
      </c>
      <c r="AE31" s="67">
        <v>0</v>
      </c>
      <c r="AF31" s="67">
        <v>0</v>
      </c>
      <c r="AG31" s="67">
        <v>0</v>
      </c>
      <c r="AH31" s="67">
        <v>0</v>
      </c>
      <c r="AI31" s="67">
        <v>0</v>
      </c>
      <c r="AJ31" s="67">
        <v>0</v>
      </c>
      <c r="AK31" s="67">
        <v>0</v>
      </c>
      <c r="AL31" s="67">
        <v>0</v>
      </c>
      <c r="AM31" s="67">
        <v>0</v>
      </c>
      <c r="AN31" s="67">
        <v>0</v>
      </c>
      <c r="AO31" s="67">
        <v>0</v>
      </c>
      <c r="AP31" s="67">
        <v>0</v>
      </c>
      <c r="AQ31" s="67">
        <v>0</v>
      </c>
      <c r="AR31" s="67">
        <v>0</v>
      </c>
      <c r="AS31" s="67">
        <v>0</v>
      </c>
      <c r="AT31" s="67">
        <v>0</v>
      </c>
      <c r="AU31" s="67">
        <v>0</v>
      </c>
      <c r="AV31" s="67">
        <v>0</v>
      </c>
      <c r="AW31" s="67">
        <v>0</v>
      </c>
      <c r="AX31" s="67">
        <v>0</v>
      </c>
      <c r="AY31" s="67">
        <v>0</v>
      </c>
      <c r="AZ31" s="67">
        <v>0</v>
      </c>
      <c r="BA31" s="67">
        <v>0</v>
      </c>
      <c r="BB31" s="67">
        <v>0</v>
      </c>
      <c r="BC31" s="67">
        <v>0</v>
      </c>
      <c r="BD31" s="67">
        <v>0</v>
      </c>
      <c r="BE31" s="67">
        <v>0</v>
      </c>
      <c r="BF31" s="67">
        <v>0</v>
      </c>
      <c r="BG31" s="67">
        <v>0</v>
      </c>
      <c r="BH31" s="67">
        <v>0</v>
      </c>
      <c r="BI31" s="67">
        <v>0</v>
      </c>
      <c r="BJ31" s="67">
        <v>0</v>
      </c>
      <c r="BK31" s="67">
        <v>0</v>
      </c>
      <c r="BL31" s="67">
        <v>0</v>
      </c>
      <c r="BM31" s="67">
        <v>0</v>
      </c>
      <c r="BN31" s="67">
        <v>0</v>
      </c>
      <c r="BO31" s="67">
        <v>0</v>
      </c>
      <c r="BP31" s="67">
        <v>0</v>
      </c>
      <c r="BQ31" s="67">
        <v>0</v>
      </c>
      <c r="BR31" s="67">
        <v>0</v>
      </c>
      <c r="BS31" s="67">
        <v>0</v>
      </c>
      <c r="BT31" s="67">
        <v>0</v>
      </c>
      <c r="BU31" s="67">
        <v>0</v>
      </c>
      <c r="BV31" s="67">
        <v>0</v>
      </c>
      <c r="BW31" s="67">
        <v>0</v>
      </c>
      <c r="BX31" s="67">
        <v>0</v>
      </c>
      <c r="BY31" s="67">
        <v>0</v>
      </c>
      <c r="BZ31" s="67">
        <v>0</v>
      </c>
      <c r="CA31" s="67">
        <v>0</v>
      </c>
      <c r="CB31" s="67">
        <v>0</v>
      </c>
      <c r="CC31" s="67">
        <v>0</v>
      </c>
      <c r="CD31" s="67">
        <v>0</v>
      </c>
      <c r="CE31" s="67">
        <v>0</v>
      </c>
      <c r="CF31" s="67">
        <v>0</v>
      </c>
      <c r="CG31" s="67">
        <v>0</v>
      </c>
      <c r="CH31" s="67">
        <v>0</v>
      </c>
      <c r="CI31" s="67">
        <v>0</v>
      </c>
      <c r="CJ31" s="67">
        <v>0</v>
      </c>
      <c r="CK31" s="67">
        <v>0</v>
      </c>
      <c r="CL31" s="67">
        <v>0</v>
      </c>
      <c r="CM31" s="67">
        <v>0</v>
      </c>
      <c r="CN31" s="67">
        <v>0</v>
      </c>
      <c r="CO31" s="67">
        <v>0</v>
      </c>
      <c r="CP31" s="67">
        <v>0</v>
      </c>
      <c r="CQ31" s="67">
        <v>0</v>
      </c>
      <c r="CR31" s="67">
        <v>0</v>
      </c>
      <c r="CS31" s="67">
        <v>0</v>
      </c>
      <c r="CT31" s="67">
        <v>0</v>
      </c>
      <c r="CU31" s="67">
        <v>0</v>
      </c>
      <c r="CV31" s="67">
        <v>0</v>
      </c>
      <c r="CW31" s="67">
        <v>0</v>
      </c>
      <c r="CX31" s="67">
        <v>0</v>
      </c>
      <c r="CY31" s="67">
        <v>0</v>
      </c>
      <c r="CZ31" s="67">
        <v>0</v>
      </c>
      <c r="DA31" s="67">
        <v>0</v>
      </c>
      <c r="DB31" s="67">
        <v>0</v>
      </c>
      <c r="DC31" s="67">
        <v>0</v>
      </c>
      <c r="DD31" s="67">
        <v>0</v>
      </c>
      <c r="DE31" s="67">
        <v>0</v>
      </c>
      <c r="DF31" s="67">
        <v>0</v>
      </c>
      <c r="DG31" s="67">
        <v>0</v>
      </c>
      <c r="DH31" s="67">
        <v>0</v>
      </c>
      <c r="DI31" s="67">
        <v>0</v>
      </c>
      <c r="DJ31" s="67">
        <v>0</v>
      </c>
      <c r="DK31" s="67">
        <v>0</v>
      </c>
      <c r="DL31" s="67">
        <v>0</v>
      </c>
      <c r="DM31" s="67">
        <v>0</v>
      </c>
      <c r="DN31" s="67">
        <v>0</v>
      </c>
      <c r="DO31" s="67">
        <v>0</v>
      </c>
      <c r="DP31" s="67">
        <v>0</v>
      </c>
      <c r="DQ31" s="67">
        <v>0</v>
      </c>
      <c r="DR31" s="67">
        <v>0</v>
      </c>
      <c r="DS31" s="67">
        <v>0</v>
      </c>
      <c r="DT31" s="67">
        <v>0</v>
      </c>
      <c r="DU31" s="67">
        <v>0</v>
      </c>
      <c r="DV31" s="67">
        <v>0</v>
      </c>
      <c r="DW31" s="67">
        <v>0</v>
      </c>
      <c r="DX31" s="67">
        <v>0</v>
      </c>
      <c r="DY31" s="67">
        <v>0</v>
      </c>
      <c r="DZ31" s="67">
        <v>0</v>
      </c>
      <c r="EA31" s="67">
        <v>0</v>
      </c>
      <c r="EB31" s="67">
        <v>0</v>
      </c>
      <c r="EC31" s="67">
        <v>0</v>
      </c>
      <c r="ED31" s="67">
        <v>0</v>
      </c>
      <c r="EE31" s="67">
        <v>0</v>
      </c>
      <c r="EF31" s="67">
        <v>0</v>
      </c>
      <c r="EG31" s="67">
        <v>0</v>
      </c>
      <c r="EH31" s="67">
        <v>0</v>
      </c>
      <c r="EI31" s="67">
        <v>0</v>
      </c>
      <c r="EJ31" s="67">
        <v>0</v>
      </c>
      <c r="EK31" s="67">
        <v>0</v>
      </c>
      <c r="EL31" s="67">
        <v>0</v>
      </c>
      <c r="EM31" s="67">
        <v>0</v>
      </c>
      <c r="EN31" s="67">
        <v>0</v>
      </c>
      <c r="EO31" s="67">
        <v>0</v>
      </c>
      <c r="EP31" s="67">
        <v>0</v>
      </c>
      <c r="EQ31" s="67">
        <v>0</v>
      </c>
      <c r="ER31" s="67">
        <v>0</v>
      </c>
      <c r="ES31" s="67">
        <v>0</v>
      </c>
      <c r="ET31" s="67">
        <v>0</v>
      </c>
      <c r="EU31" s="67">
        <v>0</v>
      </c>
      <c r="EV31" s="67">
        <v>0</v>
      </c>
      <c r="EW31" s="67">
        <v>0</v>
      </c>
      <c r="EX31" s="67">
        <v>0</v>
      </c>
      <c r="EY31" s="67">
        <v>0</v>
      </c>
      <c r="EZ31" s="67">
        <v>0</v>
      </c>
      <c r="FA31" s="67">
        <v>0</v>
      </c>
      <c r="FB31" s="67">
        <v>0</v>
      </c>
      <c r="FC31" s="67">
        <v>0</v>
      </c>
      <c r="FD31" s="67">
        <v>0</v>
      </c>
      <c r="FE31" s="67">
        <v>0</v>
      </c>
      <c r="FF31" s="67">
        <v>0</v>
      </c>
      <c r="FG31" s="67">
        <v>0</v>
      </c>
      <c r="FH31" s="67">
        <v>0</v>
      </c>
      <c r="FI31" s="67">
        <v>0</v>
      </c>
      <c r="FJ31" s="67">
        <v>0</v>
      </c>
      <c r="FK31" s="67">
        <v>0</v>
      </c>
      <c r="FL31" s="67">
        <v>0</v>
      </c>
      <c r="FM31" s="67">
        <v>0</v>
      </c>
      <c r="FN31" s="67">
        <v>0</v>
      </c>
      <c r="FO31" s="67">
        <v>0</v>
      </c>
      <c r="FP31" s="67">
        <v>0</v>
      </c>
      <c r="FQ31" s="67">
        <v>0</v>
      </c>
      <c r="FR31" s="67">
        <v>0</v>
      </c>
      <c r="FS31" s="67">
        <v>0</v>
      </c>
      <c r="FT31" s="67">
        <v>0</v>
      </c>
      <c r="FU31" s="67">
        <v>0</v>
      </c>
      <c r="FV31" s="67">
        <v>0</v>
      </c>
      <c r="FW31" s="67">
        <v>0</v>
      </c>
      <c r="FX31" s="67">
        <v>0</v>
      </c>
      <c r="FY31" s="67">
        <v>0</v>
      </c>
      <c r="FZ31" s="67">
        <v>0</v>
      </c>
      <c r="GA31" s="67">
        <v>0</v>
      </c>
      <c r="GB31" s="67">
        <v>0</v>
      </c>
      <c r="GC31" s="67">
        <v>0</v>
      </c>
      <c r="GD31" s="67">
        <v>0</v>
      </c>
      <c r="GE31" s="67">
        <v>0</v>
      </c>
      <c r="GF31" s="67">
        <v>0</v>
      </c>
      <c r="GG31" s="67">
        <v>0</v>
      </c>
      <c r="GH31" s="67">
        <v>0</v>
      </c>
      <c r="GI31" s="67">
        <v>0</v>
      </c>
      <c r="GJ31" s="67">
        <v>0</v>
      </c>
      <c r="GK31" s="67">
        <v>0</v>
      </c>
      <c r="GL31" s="67">
        <v>0</v>
      </c>
      <c r="GM31" s="67">
        <v>0</v>
      </c>
      <c r="GN31" s="67">
        <v>0</v>
      </c>
      <c r="GO31" s="67">
        <v>0</v>
      </c>
      <c r="GP31" s="67">
        <v>0</v>
      </c>
      <c r="GQ31" s="67">
        <v>0</v>
      </c>
      <c r="GR31" s="67">
        <v>0</v>
      </c>
      <c r="GS31" s="67">
        <v>0</v>
      </c>
    </row>
    <row r="32" spans="1:201" s="67" customFormat="1" x14ac:dyDescent="0.2">
      <c r="A32" s="85">
        <v>0</v>
      </c>
      <c r="B32" s="70">
        <v>0</v>
      </c>
      <c r="C32" s="70">
        <v>0</v>
      </c>
      <c r="D32" s="70">
        <v>0</v>
      </c>
      <c r="E32" s="70">
        <v>0</v>
      </c>
      <c r="F32" s="70">
        <v>0</v>
      </c>
      <c r="G32" s="70">
        <v>0</v>
      </c>
      <c r="H32" s="70">
        <v>0</v>
      </c>
      <c r="I32" s="70">
        <v>0</v>
      </c>
      <c r="J32" s="70">
        <v>0</v>
      </c>
      <c r="K32" s="70">
        <v>0</v>
      </c>
      <c r="L32" s="70">
        <v>0</v>
      </c>
      <c r="M32" s="70">
        <v>0</v>
      </c>
      <c r="N32" s="70">
        <v>0</v>
      </c>
      <c r="O32" s="70">
        <v>0</v>
      </c>
      <c r="P32" s="70">
        <v>0</v>
      </c>
      <c r="Q32" s="70">
        <v>0</v>
      </c>
      <c r="R32" s="70">
        <v>0</v>
      </c>
      <c r="S32" s="70">
        <v>0</v>
      </c>
      <c r="T32" s="70">
        <v>0</v>
      </c>
      <c r="U32" s="70">
        <v>0</v>
      </c>
      <c r="V32" s="70">
        <v>0</v>
      </c>
      <c r="W32" s="70">
        <v>0</v>
      </c>
      <c r="X32" s="70">
        <v>0</v>
      </c>
      <c r="Y32" s="70">
        <v>0</v>
      </c>
      <c r="Z32" s="70">
        <v>0</v>
      </c>
      <c r="AA32" s="70">
        <v>0</v>
      </c>
      <c r="AB32" s="70">
        <v>0</v>
      </c>
      <c r="AC32" s="70">
        <v>0</v>
      </c>
      <c r="AD32" s="70">
        <v>0</v>
      </c>
      <c r="AE32" s="67">
        <v>0</v>
      </c>
      <c r="AF32" s="67">
        <v>0</v>
      </c>
      <c r="AG32" s="67">
        <v>0</v>
      </c>
      <c r="AH32" s="67">
        <v>0</v>
      </c>
      <c r="AI32" s="67">
        <v>0</v>
      </c>
      <c r="AJ32" s="67">
        <v>0</v>
      </c>
      <c r="AK32" s="67">
        <v>0</v>
      </c>
      <c r="AL32" s="67">
        <v>0</v>
      </c>
      <c r="AM32" s="67">
        <v>0</v>
      </c>
      <c r="AN32" s="67">
        <v>0</v>
      </c>
      <c r="AO32" s="67">
        <v>0</v>
      </c>
      <c r="AP32" s="67">
        <v>0</v>
      </c>
      <c r="AQ32" s="67">
        <v>0</v>
      </c>
      <c r="AR32" s="67">
        <v>0</v>
      </c>
      <c r="AS32" s="67">
        <v>0</v>
      </c>
      <c r="AT32" s="67">
        <v>0</v>
      </c>
      <c r="AU32" s="67">
        <v>0</v>
      </c>
      <c r="AV32" s="67">
        <v>0</v>
      </c>
      <c r="AW32" s="67">
        <v>0</v>
      </c>
      <c r="AX32" s="67">
        <v>0</v>
      </c>
      <c r="AY32" s="67">
        <v>0</v>
      </c>
      <c r="AZ32" s="67">
        <v>0</v>
      </c>
      <c r="BA32" s="67">
        <v>0</v>
      </c>
      <c r="BB32" s="67">
        <v>0</v>
      </c>
      <c r="BC32" s="67">
        <v>0</v>
      </c>
      <c r="BD32" s="67">
        <v>0</v>
      </c>
      <c r="BE32" s="67">
        <v>0</v>
      </c>
      <c r="BF32" s="67">
        <v>0</v>
      </c>
      <c r="BG32" s="67">
        <v>0</v>
      </c>
      <c r="BH32" s="67">
        <v>0</v>
      </c>
      <c r="BI32" s="67">
        <v>0</v>
      </c>
      <c r="BJ32" s="67">
        <v>0</v>
      </c>
      <c r="BK32" s="67">
        <v>0</v>
      </c>
      <c r="BL32" s="67">
        <v>0</v>
      </c>
      <c r="BM32" s="67">
        <v>0</v>
      </c>
      <c r="BN32" s="67">
        <v>0</v>
      </c>
      <c r="BO32" s="67">
        <v>0</v>
      </c>
      <c r="BP32" s="67">
        <v>0</v>
      </c>
      <c r="BQ32" s="67">
        <v>0</v>
      </c>
      <c r="BR32" s="67">
        <v>0</v>
      </c>
      <c r="BS32" s="67">
        <v>0</v>
      </c>
      <c r="BT32" s="67">
        <v>0</v>
      </c>
      <c r="BU32" s="67">
        <v>0</v>
      </c>
      <c r="BV32" s="67">
        <v>0</v>
      </c>
      <c r="BW32" s="67">
        <v>0</v>
      </c>
      <c r="BX32" s="67">
        <v>0</v>
      </c>
      <c r="BY32" s="67">
        <v>0</v>
      </c>
      <c r="BZ32" s="67">
        <v>0</v>
      </c>
      <c r="CA32" s="67">
        <v>0</v>
      </c>
      <c r="CB32" s="67">
        <v>0</v>
      </c>
      <c r="CC32" s="67">
        <v>0</v>
      </c>
      <c r="CD32" s="67">
        <v>0</v>
      </c>
      <c r="CE32" s="67">
        <v>0</v>
      </c>
      <c r="CF32" s="67">
        <v>0</v>
      </c>
      <c r="CG32" s="67">
        <v>0</v>
      </c>
      <c r="CH32" s="67">
        <v>0</v>
      </c>
      <c r="CI32" s="67">
        <v>0</v>
      </c>
      <c r="CJ32" s="67">
        <v>0</v>
      </c>
      <c r="CK32" s="67">
        <v>0</v>
      </c>
      <c r="CL32" s="67">
        <v>0</v>
      </c>
      <c r="CM32" s="67">
        <v>0</v>
      </c>
      <c r="CN32" s="67">
        <v>0</v>
      </c>
      <c r="CO32" s="67">
        <v>0</v>
      </c>
      <c r="CP32" s="67">
        <v>0</v>
      </c>
      <c r="CQ32" s="67">
        <v>0</v>
      </c>
      <c r="CR32" s="67">
        <v>0</v>
      </c>
      <c r="CS32" s="67">
        <v>0</v>
      </c>
      <c r="CT32" s="67">
        <v>0</v>
      </c>
      <c r="CU32" s="67">
        <v>0</v>
      </c>
      <c r="CV32" s="67">
        <v>0</v>
      </c>
      <c r="CW32" s="67">
        <v>0</v>
      </c>
      <c r="CX32" s="67">
        <v>0</v>
      </c>
      <c r="CY32" s="67">
        <v>0</v>
      </c>
      <c r="CZ32" s="67">
        <v>0</v>
      </c>
      <c r="DA32" s="67">
        <v>0</v>
      </c>
      <c r="DB32" s="67">
        <v>0</v>
      </c>
      <c r="DC32" s="67">
        <v>0</v>
      </c>
      <c r="DD32" s="67">
        <v>0</v>
      </c>
      <c r="DE32" s="67">
        <v>0</v>
      </c>
      <c r="DF32" s="67">
        <v>0</v>
      </c>
      <c r="DG32" s="67">
        <v>0</v>
      </c>
      <c r="DH32" s="67">
        <v>0</v>
      </c>
      <c r="DI32" s="67">
        <v>0</v>
      </c>
      <c r="DJ32" s="67">
        <v>0</v>
      </c>
      <c r="DK32" s="67">
        <v>0</v>
      </c>
      <c r="DL32" s="67">
        <v>0</v>
      </c>
      <c r="DM32" s="67">
        <v>0</v>
      </c>
      <c r="DN32" s="67">
        <v>0</v>
      </c>
      <c r="DO32" s="67">
        <v>0</v>
      </c>
      <c r="DP32" s="67">
        <v>0</v>
      </c>
      <c r="DQ32" s="67">
        <v>0</v>
      </c>
      <c r="DR32" s="67">
        <v>0</v>
      </c>
      <c r="DS32" s="67">
        <v>0</v>
      </c>
      <c r="DT32" s="67">
        <v>0</v>
      </c>
      <c r="DU32" s="67">
        <v>0</v>
      </c>
      <c r="DV32" s="67">
        <v>0</v>
      </c>
      <c r="DW32" s="67">
        <v>0</v>
      </c>
      <c r="DX32" s="67">
        <v>0</v>
      </c>
      <c r="DY32" s="67">
        <v>0</v>
      </c>
      <c r="DZ32" s="67">
        <v>0</v>
      </c>
      <c r="EA32" s="67">
        <v>0</v>
      </c>
      <c r="EB32" s="67">
        <v>0</v>
      </c>
      <c r="EC32" s="67">
        <v>0</v>
      </c>
      <c r="ED32" s="67">
        <v>0</v>
      </c>
      <c r="EE32" s="67">
        <v>0</v>
      </c>
      <c r="EF32" s="67">
        <v>0</v>
      </c>
      <c r="EG32" s="67">
        <v>0</v>
      </c>
      <c r="EH32" s="67">
        <v>0</v>
      </c>
      <c r="EI32" s="67">
        <v>0</v>
      </c>
      <c r="EJ32" s="67">
        <v>0</v>
      </c>
      <c r="EK32" s="67">
        <v>0</v>
      </c>
      <c r="EL32" s="67">
        <v>0</v>
      </c>
      <c r="EM32" s="67">
        <v>0</v>
      </c>
      <c r="EN32" s="67">
        <v>0</v>
      </c>
      <c r="EO32" s="67">
        <v>0</v>
      </c>
      <c r="EP32" s="67">
        <v>0</v>
      </c>
      <c r="EQ32" s="67">
        <v>0</v>
      </c>
      <c r="ER32" s="67">
        <v>0</v>
      </c>
      <c r="ES32" s="67">
        <v>0</v>
      </c>
      <c r="ET32" s="67">
        <v>0</v>
      </c>
      <c r="EU32" s="67">
        <v>0</v>
      </c>
      <c r="EV32" s="67">
        <v>0</v>
      </c>
      <c r="EW32" s="67">
        <v>0</v>
      </c>
      <c r="EX32" s="67">
        <v>0</v>
      </c>
      <c r="EY32" s="67">
        <v>0</v>
      </c>
      <c r="EZ32" s="67">
        <v>0</v>
      </c>
      <c r="FA32" s="67">
        <v>0</v>
      </c>
      <c r="FB32" s="67">
        <v>0</v>
      </c>
      <c r="FC32" s="67">
        <v>0</v>
      </c>
      <c r="FD32" s="67">
        <v>0</v>
      </c>
      <c r="FE32" s="67">
        <v>0</v>
      </c>
      <c r="FF32" s="67">
        <v>0</v>
      </c>
      <c r="FG32" s="67">
        <v>0</v>
      </c>
      <c r="FH32" s="67">
        <v>0</v>
      </c>
      <c r="FI32" s="67">
        <v>0</v>
      </c>
      <c r="FJ32" s="67">
        <v>0</v>
      </c>
      <c r="FK32" s="67">
        <v>0</v>
      </c>
      <c r="FL32" s="67">
        <v>0</v>
      </c>
      <c r="FM32" s="67">
        <v>0</v>
      </c>
      <c r="FN32" s="67">
        <v>0</v>
      </c>
      <c r="FO32" s="67">
        <v>0</v>
      </c>
      <c r="FP32" s="67">
        <v>0</v>
      </c>
      <c r="FQ32" s="67">
        <v>0</v>
      </c>
      <c r="FR32" s="67">
        <v>0</v>
      </c>
      <c r="FS32" s="67">
        <v>0</v>
      </c>
      <c r="FT32" s="67">
        <v>0</v>
      </c>
      <c r="FU32" s="67">
        <v>0</v>
      </c>
      <c r="FV32" s="67">
        <v>0</v>
      </c>
      <c r="FW32" s="67">
        <v>0</v>
      </c>
      <c r="FX32" s="67">
        <v>0</v>
      </c>
      <c r="FY32" s="67">
        <v>0</v>
      </c>
      <c r="FZ32" s="67">
        <v>0</v>
      </c>
      <c r="GA32" s="67">
        <v>0</v>
      </c>
      <c r="GB32" s="67">
        <v>0</v>
      </c>
      <c r="GC32" s="67">
        <v>0</v>
      </c>
      <c r="GD32" s="67">
        <v>0</v>
      </c>
      <c r="GE32" s="67">
        <v>0</v>
      </c>
      <c r="GF32" s="67">
        <v>0</v>
      </c>
      <c r="GG32" s="67">
        <v>0</v>
      </c>
      <c r="GH32" s="67">
        <v>0</v>
      </c>
      <c r="GI32" s="67">
        <v>0</v>
      </c>
      <c r="GJ32" s="67">
        <v>0</v>
      </c>
      <c r="GK32" s="67">
        <v>0</v>
      </c>
      <c r="GL32" s="67">
        <v>0</v>
      </c>
      <c r="GM32" s="67">
        <v>0</v>
      </c>
      <c r="GN32" s="67">
        <v>0</v>
      </c>
      <c r="GO32" s="67">
        <v>0</v>
      </c>
      <c r="GP32" s="67">
        <v>0</v>
      </c>
      <c r="GQ32" s="67">
        <v>0</v>
      </c>
      <c r="GR32" s="67">
        <v>0</v>
      </c>
      <c r="GS32" s="67">
        <v>0</v>
      </c>
    </row>
    <row r="33" spans="1:201" s="67" customFormat="1" x14ac:dyDescent="0.2">
      <c r="A33" s="85">
        <v>0</v>
      </c>
      <c r="B33" s="70">
        <v>0</v>
      </c>
      <c r="C33" s="70">
        <v>0</v>
      </c>
      <c r="D33" s="70">
        <v>0</v>
      </c>
      <c r="E33" s="70">
        <v>0</v>
      </c>
      <c r="F33" s="70">
        <v>0</v>
      </c>
      <c r="G33" s="70">
        <v>0</v>
      </c>
      <c r="H33" s="70">
        <v>0</v>
      </c>
      <c r="I33" s="70">
        <v>0</v>
      </c>
      <c r="J33" s="70">
        <v>0</v>
      </c>
      <c r="K33" s="70">
        <v>0</v>
      </c>
      <c r="L33" s="70">
        <v>0</v>
      </c>
      <c r="M33" s="70">
        <v>0</v>
      </c>
      <c r="N33" s="70">
        <v>0</v>
      </c>
      <c r="O33" s="70">
        <v>0</v>
      </c>
      <c r="P33" s="70">
        <v>0</v>
      </c>
      <c r="Q33" s="70">
        <v>0</v>
      </c>
      <c r="R33" s="70">
        <v>0</v>
      </c>
      <c r="S33" s="70">
        <v>0</v>
      </c>
      <c r="T33" s="70">
        <v>0</v>
      </c>
      <c r="U33" s="70">
        <v>0</v>
      </c>
      <c r="V33" s="70">
        <v>0</v>
      </c>
      <c r="W33" s="70">
        <v>0</v>
      </c>
      <c r="X33" s="70">
        <v>0</v>
      </c>
      <c r="Y33" s="70">
        <v>0</v>
      </c>
      <c r="Z33" s="70">
        <v>0</v>
      </c>
      <c r="AA33" s="70">
        <v>0</v>
      </c>
      <c r="AB33" s="70">
        <v>0</v>
      </c>
      <c r="AC33" s="70">
        <v>0</v>
      </c>
      <c r="AD33" s="70">
        <v>0</v>
      </c>
      <c r="AE33" s="67">
        <v>0</v>
      </c>
      <c r="AF33" s="67">
        <v>0</v>
      </c>
      <c r="AG33" s="67">
        <v>0</v>
      </c>
      <c r="AH33" s="67">
        <v>0</v>
      </c>
      <c r="AI33" s="67">
        <v>0</v>
      </c>
      <c r="AJ33" s="67">
        <v>0</v>
      </c>
      <c r="AK33" s="67">
        <v>0</v>
      </c>
      <c r="AL33" s="67">
        <v>0</v>
      </c>
      <c r="AM33" s="67">
        <v>0</v>
      </c>
      <c r="AN33" s="67">
        <v>0</v>
      </c>
      <c r="AO33" s="67">
        <v>0</v>
      </c>
      <c r="AP33" s="67">
        <v>0</v>
      </c>
      <c r="AQ33" s="67">
        <v>0</v>
      </c>
      <c r="AR33" s="67">
        <v>0</v>
      </c>
      <c r="AS33" s="67">
        <v>0</v>
      </c>
      <c r="AT33" s="67">
        <v>0</v>
      </c>
      <c r="AU33" s="67">
        <v>0</v>
      </c>
      <c r="AV33" s="67">
        <v>0</v>
      </c>
      <c r="AW33" s="67">
        <v>0</v>
      </c>
      <c r="AX33" s="67">
        <v>0</v>
      </c>
      <c r="AY33" s="67">
        <v>0</v>
      </c>
      <c r="AZ33" s="67">
        <v>0</v>
      </c>
      <c r="BA33" s="67">
        <v>0</v>
      </c>
      <c r="BB33" s="67">
        <v>0</v>
      </c>
      <c r="BC33" s="67">
        <v>0</v>
      </c>
      <c r="BD33" s="67">
        <v>0</v>
      </c>
      <c r="BE33" s="67">
        <v>0</v>
      </c>
      <c r="BF33" s="67">
        <v>0</v>
      </c>
      <c r="BG33" s="67">
        <v>0</v>
      </c>
      <c r="BH33" s="67">
        <v>0</v>
      </c>
      <c r="BI33" s="67">
        <v>0</v>
      </c>
      <c r="BJ33" s="67">
        <v>0</v>
      </c>
      <c r="BK33" s="67">
        <v>0</v>
      </c>
      <c r="BL33" s="67">
        <v>0</v>
      </c>
      <c r="BM33" s="67">
        <v>0</v>
      </c>
      <c r="BN33" s="67">
        <v>0</v>
      </c>
      <c r="BO33" s="67">
        <v>0</v>
      </c>
      <c r="BP33" s="67">
        <v>0</v>
      </c>
      <c r="BQ33" s="67">
        <v>0</v>
      </c>
      <c r="BR33" s="67">
        <v>0</v>
      </c>
      <c r="BS33" s="67">
        <v>0</v>
      </c>
      <c r="BT33" s="67">
        <v>0</v>
      </c>
      <c r="BU33" s="67">
        <v>0</v>
      </c>
      <c r="BV33" s="67">
        <v>0</v>
      </c>
      <c r="BW33" s="67">
        <v>0</v>
      </c>
      <c r="BX33" s="67">
        <v>0</v>
      </c>
      <c r="BY33" s="67">
        <v>0</v>
      </c>
      <c r="BZ33" s="67">
        <v>0</v>
      </c>
      <c r="CA33" s="67">
        <v>0</v>
      </c>
      <c r="CB33" s="67">
        <v>0</v>
      </c>
      <c r="CC33" s="67">
        <v>0</v>
      </c>
      <c r="CD33" s="67">
        <v>0</v>
      </c>
      <c r="CE33" s="67">
        <v>0</v>
      </c>
      <c r="CF33" s="67">
        <v>0</v>
      </c>
      <c r="CG33" s="67">
        <v>0</v>
      </c>
      <c r="CH33" s="67">
        <v>0</v>
      </c>
      <c r="CI33" s="67">
        <v>0</v>
      </c>
      <c r="CJ33" s="67">
        <v>0</v>
      </c>
      <c r="CK33" s="67">
        <v>0</v>
      </c>
      <c r="CL33" s="67">
        <v>0</v>
      </c>
      <c r="CM33" s="67">
        <v>0</v>
      </c>
      <c r="CN33" s="67">
        <v>0</v>
      </c>
      <c r="CO33" s="67">
        <v>0</v>
      </c>
      <c r="CP33" s="67">
        <v>0</v>
      </c>
      <c r="CQ33" s="67">
        <v>0</v>
      </c>
      <c r="CR33" s="67">
        <v>0</v>
      </c>
      <c r="CS33" s="67">
        <v>0</v>
      </c>
      <c r="CT33" s="67">
        <v>0</v>
      </c>
      <c r="CU33" s="67">
        <v>0</v>
      </c>
      <c r="CV33" s="67">
        <v>0</v>
      </c>
      <c r="CW33" s="67">
        <v>0</v>
      </c>
      <c r="CX33" s="67">
        <v>0</v>
      </c>
      <c r="CY33" s="67">
        <v>0</v>
      </c>
      <c r="CZ33" s="67">
        <v>0</v>
      </c>
      <c r="DA33" s="67">
        <v>0</v>
      </c>
      <c r="DB33" s="67">
        <v>0</v>
      </c>
      <c r="DC33" s="67">
        <v>0</v>
      </c>
      <c r="DD33" s="67">
        <v>0</v>
      </c>
      <c r="DE33" s="67">
        <v>0</v>
      </c>
      <c r="DF33" s="67">
        <v>0</v>
      </c>
      <c r="DG33" s="67">
        <v>0</v>
      </c>
      <c r="DH33" s="67">
        <v>0</v>
      </c>
      <c r="DI33" s="67">
        <v>0</v>
      </c>
      <c r="DJ33" s="67">
        <v>0</v>
      </c>
      <c r="DK33" s="67">
        <v>0</v>
      </c>
      <c r="DL33" s="67">
        <v>0</v>
      </c>
      <c r="DM33" s="67">
        <v>0</v>
      </c>
      <c r="DN33" s="67">
        <v>0</v>
      </c>
      <c r="DO33" s="67">
        <v>0</v>
      </c>
      <c r="DP33" s="67">
        <v>0</v>
      </c>
      <c r="DQ33" s="67">
        <v>0</v>
      </c>
      <c r="DR33" s="67">
        <v>0</v>
      </c>
      <c r="DS33" s="67">
        <v>0</v>
      </c>
      <c r="DT33" s="67">
        <v>0</v>
      </c>
      <c r="DU33" s="67">
        <v>0</v>
      </c>
      <c r="DV33" s="67">
        <v>0</v>
      </c>
      <c r="DW33" s="67">
        <v>0</v>
      </c>
      <c r="DX33" s="67">
        <v>0</v>
      </c>
      <c r="DY33" s="67">
        <v>0</v>
      </c>
      <c r="DZ33" s="67">
        <v>0</v>
      </c>
      <c r="EA33" s="67">
        <v>0</v>
      </c>
      <c r="EB33" s="67">
        <v>0</v>
      </c>
      <c r="EC33" s="67">
        <v>0</v>
      </c>
      <c r="ED33" s="67">
        <v>0</v>
      </c>
      <c r="EE33" s="67">
        <v>0</v>
      </c>
      <c r="EF33" s="67">
        <v>0</v>
      </c>
      <c r="EG33" s="67">
        <v>0</v>
      </c>
      <c r="EH33" s="67">
        <v>0</v>
      </c>
      <c r="EI33" s="67">
        <v>0</v>
      </c>
      <c r="EJ33" s="67">
        <v>0</v>
      </c>
      <c r="EK33" s="67">
        <v>0</v>
      </c>
      <c r="EL33" s="67">
        <v>0</v>
      </c>
      <c r="EM33" s="67">
        <v>0</v>
      </c>
      <c r="EN33" s="67">
        <v>0</v>
      </c>
      <c r="EO33" s="67">
        <v>0</v>
      </c>
      <c r="EP33" s="67">
        <v>0</v>
      </c>
      <c r="EQ33" s="67">
        <v>0</v>
      </c>
      <c r="ER33" s="67">
        <v>0</v>
      </c>
      <c r="ES33" s="67">
        <v>0</v>
      </c>
      <c r="ET33" s="67">
        <v>0</v>
      </c>
      <c r="EU33" s="67">
        <v>0</v>
      </c>
      <c r="EV33" s="67">
        <v>0</v>
      </c>
      <c r="EW33" s="67">
        <v>0</v>
      </c>
      <c r="EX33" s="67">
        <v>0</v>
      </c>
      <c r="EY33" s="67">
        <v>0</v>
      </c>
      <c r="EZ33" s="67">
        <v>0</v>
      </c>
      <c r="FA33" s="67">
        <v>0</v>
      </c>
      <c r="FB33" s="67">
        <v>0</v>
      </c>
      <c r="FC33" s="67">
        <v>0</v>
      </c>
      <c r="FD33" s="67">
        <v>0</v>
      </c>
      <c r="FE33" s="67">
        <v>0</v>
      </c>
      <c r="FF33" s="67">
        <v>0</v>
      </c>
      <c r="FG33" s="67">
        <v>0</v>
      </c>
      <c r="FH33" s="67">
        <v>0</v>
      </c>
      <c r="FI33" s="67">
        <v>0</v>
      </c>
      <c r="FJ33" s="67">
        <v>0</v>
      </c>
      <c r="FK33" s="67">
        <v>0</v>
      </c>
      <c r="FL33" s="67">
        <v>0</v>
      </c>
      <c r="FM33" s="67">
        <v>0</v>
      </c>
      <c r="FN33" s="67">
        <v>0</v>
      </c>
      <c r="FO33" s="67">
        <v>0</v>
      </c>
      <c r="FP33" s="67">
        <v>0</v>
      </c>
      <c r="FQ33" s="67">
        <v>0</v>
      </c>
      <c r="FR33" s="67">
        <v>0</v>
      </c>
      <c r="FS33" s="67">
        <v>0</v>
      </c>
      <c r="FT33" s="67">
        <v>0</v>
      </c>
      <c r="FU33" s="67">
        <v>0</v>
      </c>
      <c r="FV33" s="67">
        <v>0</v>
      </c>
      <c r="FW33" s="67">
        <v>0</v>
      </c>
      <c r="FX33" s="67">
        <v>0</v>
      </c>
      <c r="FY33" s="67">
        <v>0</v>
      </c>
      <c r="FZ33" s="67">
        <v>0</v>
      </c>
      <c r="GA33" s="67">
        <v>0</v>
      </c>
      <c r="GB33" s="67">
        <v>0</v>
      </c>
      <c r="GC33" s="67">
        <v>0</v>
      </c>
      <c r="GD33" s="67">
        <v>0</v>
      </c>
      <c r="GE33" s="67">
        <v>0</v>
      </c>
      <c r="GF33" s="67">
        <v>0</v>
      </c>
      <c r="GG33" s="67">
        <v>0</v>
      </c>
      <c r="GH33" s="67">
        <v>0</v>
      </c>
      <c r="GI33" s="67">
        <v>0</v>
      </c>
      <c r="GJ33" s="67">
        <v>0</v>
      </c>
      <c r="GK33" s="67">
        <v>0</v>
      </c>
      <c r="GL33" s="67">
        <v>0</v>
      </c>
      <c r="GM33" s="67">
        <v>0</v>
      </c>
      <c r="GN33" s="67">
        <v>0</v>
      </c>
      <c r="GO33" s="67">
        <v>0</v>
      </c>
      <c r="GP33" s="67">
        <v>0</v>
      </c>
      <c r="GQ33" s="67">
        <v>0</v>
      </c>
      <c r="GR33" s="67">
        <v>0</v>
      </c>
      <c r="GS33" s="67">
        <v>0</v>
      </c>
    </row>
    <row r="34" spans="1:201" s="67" customFormat="1" x14ac:dyDescent="0.2">
      <c r="A34" s="85">
        <v>0</v>
      </c>
      <c r="B34" s="70">
        <v>0</v>
      </c>
      <c r="C34" s="70">
        <v>0</v>
      </c>
      <c r="D34" s="70">
        <v>0</v>
      </c>
      <c r="E34" s="70">
        <v>0</v>
      </c>
      <c r="F34" s="70">
        <v>0</v>
      </c>
      <c r="G34" s="70">
        <v>0</v>
      </c>
      <c r="H34" s="70">
        <v>0</v>
      </c>
      <c r="I34" s="70">
        <v>0</v>
      </c>
      <c r="J34" s="70">
        <v>0</v>
      </c>
      <c r="K34" s="70">
        <v>0</v>
      </c>
      <c r="L34" s="70">
        <v>0</v>
      </c>
      <c r="M34" s="70">
        <v>0</v>
      </c>
      <c r="N34" s="70">
        <v>0</v>
      </c>
      <c r="O34" s="70">
        <v>0</v>
      </c>
      <c r="P34" s="70">
        <v>0</v>
      </c>
      <c r="Q34" s="70">
        <v>0</v>
      </c>
      <c r="R34" s="70">
        <v>0</v>
      </c>
      <c r="S34" s="70">
        <v>0</v>
      </c>
      <c r="T34" s="70">
        <v>0</v>
      </c>
      <c r="U34" s="70">
        <v>0</v>
      </c>
      <c r="V34" s="70">
        <v>0</v>
      </c>
      <c r="W34" s="70">
        <v>0</v>
      </c>
      <c r="X34" s="70">
        <v>0</v>
      </c>
      <c r="Y34" s="70">
        <v>0</v>
      </c>
      <c r="Z34" s="70">
        <v>0</v>
      </c>
      <c r="AA34" s="70">
        <v>0</v>
      </c>
      <c r="AB34" s="70">
        <v>0</v>
      </c>
      <c r="AC34" s="70">
        <v>0</v>
      </c>
      <c r="AD34" s="70">
        <v>0</v>
      </c>
      <c r="AE34" s="67">
        <v>0</v>
      </c>
      <c r="AF34" s="67">
        <v>0</v>
      </c>
      <c r="AG34" s="67">
        <v>0</v>
      </c>
      <c r="AH34" s="67">
        <v>0</v>
      </c>
      <c r="AI34" s="67">
        <v>0</v>
      </c>
      <c r="AJ34" s="67">
        <v>0</v>
      </c>
      <c r="AK34" s="67">
        <v>0</v>
      </c>
      <c r="AL34" s="67">
        <v>0</v>
      </c>
      <c r="AM34" s="67">
        <v>0</v>
      </c>
      <c r="AN34" s="67">
        <v>0</v>
      </c>
      <c r="AO34" s="67">
        <v>0</v>
      </c>
      <c r="AP34" s="67">
        <v>0</v>
      </c>
      <c r="AQ34" s="67">
        <v>0</v>
      </c>
      <c r="AR34" s="67">
        <v>0</v>
      </c>
      <c r="AS34" s="67">
        <v>0</v>
      </c>
      <c r="AT34" s="67">
        <v>0</v>
      </c>
      <c r="AU34" s="67">
        <v>0</v>
      </c>
      <c r="AV34" s="67">
        <v>0</v>
      </c>
      <c r="AW34" s="67">
        <v>0</v>
      </c>
      <c r="AX34" s="67">
        <v>0</v>
      </c>
      <c r="AY34" s="67">
        <v>0</v>
      </c>
      <c r="AZ34" s="67">
        <v>0</v>
      </c>
      <c r="BA34" s="67">
        <v>0</v>
      </c>
      <c r="BB34" s="67">
        <v>0</v>
      </c>
      <c r="BC34" s="67">
        <v>0</v>
      </c>
      <c r="BD34" s="67">
        <v>0</v>
      </c>
      <c r="BE34" s="67">
        <v>0</v>
      </c>
      <c r="BF34" s="67">
        <v>0</v>
      </c>
      <c r="BG34" s="67">
        <v>0</v>
      </c>
      <c r="BH34" s="67">
        <v>0</v>
      </c>
      <c r="BI34" s="67">
        <v>0</v>
      </c>
      <c r="BJ34" s="67">
        <v>0</v>
      </c>
      <c r="BK34" s="67">
        <v>0</v>
      </c>
      <c r="BL34" s="67">
        <v>0</v>
      </c>
      <c r="BM34" s="67">
        <v>0</v>
      </c>
      <c r="BN34" s="67">
        <v>0</v>
      </c>
      <c r="BO34" s="67">
        <v>0</v>
      </c>
      <c r="BP34" s="67">
        <v>0</v>
      </c>
      <c r="BQ34" s="67">
        <v>0</v>
      </c>
      <c r="BR34" s="67">
        <v>0</v>
      </c>
      <c r="BS34" s="67">
        <v>0</v>
      </c>
      <c r="BT34" s="67">
        <v>0</v>
      </c>
      <c r="BU34" s="67">
        <v>0</v>
      </c>
      <c r="BV34" s="67">
        <v>0</v>
      </c>
      <c r="BW34" s="67">
        <v>0</v>
      </c>
      <c r="BX34" s="67">
        <v>0</v>
      </c>
      <c r="BY34" s="67">
        <v>0</v>
      </c>
      <c r="BZ34" s="67">
        <v>0</v>
      </c>
      <c r="CA34" s="67">
        <v>0</v>
      </c>
      <c r="CB34" s="67">
        <v>0</v>
      </c>
      <c r="CC34" s="67">
        <v>0</v>
      </c>
      <c r="CD34" s="67">
        <v>0</v>
      </c>
      <c r="CE34" s="67">
        <v>0</v>
      </c>
      <c r="CF34" s="67">
        <v>0</v>
      </c>
      <c r="CG34" s="67">
        <v>0</v>
      </c>
      <c r="CH34" s="67">
        <v>0</v>
      </c>
      <c r="CI34" s="67">
        <v>0</v>
      </c>
      <c r="CJ34" s="67">
        <v>0</v>
      </c>
      <c r="CK34" s="67">
        <v>0</v>
      </c>
      <c r="CL34" s="67">
        <v>0</v>
      </c>
      <c r="CM34" s="67">
        <v>0</v>
      </c>
      <c r="CN34" s="67">
        <v>0</v>
      </c>
      <c r="CO34" s="67">
        <v>0</v>
      </c>
      <c r="CP34" s="67">
        <v>0</v>
      </c>
      <c r="CQ34" s="67">
        <v>0</v>
      </c>
      <c r="CR34" s="67">
        <v>0</v>
      </c>
      <c r="CS34" s="67">
        <v>0</v>
      </c>
      <c r="CT34" s="67">
        <v>0</v>
      </c>
      <c r="CU34" s="67">
        <v>0</v>
      </c>
      <c r="CV34" s="67">
        <v>0</v>
      </c>
      <c r="CW34" s="67">
        <v>0</v>
      </c>
      <c r="CX34" s="67">
        <v>0</v>
      </c>
      <c r="CY34" s="67">
        <v>0</v>
      </c>
      <c r="CZ34" s="67">
        <v>0</v>
      </c>
      <c r="DA34" s="67">
        <v>0</v>
      </c>
      <c r="DB34" s="67">
        <v>0</v>
      </c>
      <c r="DC34" s="67">
        <v>0</v>
      </c>
      <c r="DD34" s="67">
        <v>0</v>
      </c>
      <c r="DE34" s="67">
        <v>0</v>
      </c>
      <c r="DF34" s="67">
        <v>0</v>
      </c>
      <c r="DG34" s="67">
        <v>0</v>
      </c>
      <c r="DH34" s="67">
        <v>0</v>
      </c>
      <c r="DI34" s="67">
        <v>0</v>
      </c>
      <c r="DJ34" s="67">
        <v>0</v>
      </c>
      <c r="DK34" s="67">
        <v>0</v>
      </c>
      <c r="DL34" s="67">
        <v>0</v>
      </c>
      <c r="DM34" s="67">
        <v>0</v>
      </c>
      <c r="DN34" s="67">
        <v>0</v>
      </c>
      <c r="DO34" s="67">
        <v>0</v>
      </c>
      <c r="DP34" s="67">
        <v>0</v>
      </c>
      <c r="DQ34" s="67">
        <v>0</v>
      </c>
      <c r="DR34" s="67">
        <v>0</v>
      </c>
      <c r="DS34" s="67">
        <v>0</v>
      </c>
      <c r="DT34" s="67">
        <v>0</v>
      </c>
      <c r="DU34" s="67">
        <v>0</v>
      </c>
      <c r="DV34" s="67">
        <v>0</v>
      </c>
      <c r="DW34" s="67">
        <v>0</v>
      </c>
      <c r="DX34" s="67">
        <v>0</v>
      </c>
      <c r="DY34" s="67">
        <v>0</v>
      </c>
      <c r="DZ34" s="67">
        <v>0</v>
      </c>
      <c r="EA34" s="67">
        <v>0</v>
      </c>
      <c r="EB34" s="67">
        <v>0</v>
      </c>
      <c r="EC34" s="67">
        <v>0</v>
      </c>
      <c r="ED34" s="67">
        <v>0</v>
      </c>
      <c r="EE34" s="67">
        <v>0</v>
      </c>
      <c r="EF34" s="67">
        <v>0</v>
      </c>
      <c r="EG34" s="67">
        <v>0</v>
      </c>
      <c r="EH34" s="67">
        <v>0</v>
      </c>
      <c r="EI34" s="67">
        <v>0</v>
      </c>
      <c r="EJ34" s="67">
        <v>0</v>
      </c>
      <c r="EK34" s="67">
        <v>0</v>
      </c>
      <c r="EL34" s="67">
        <v>0</v>
      </c>
      <c r="EM34" s="67">
        <v>0</v>
      </c>
      <c r="EN34" s="67">
        <v>0</v>
      </c>
      <c r="EO34" s="67">
        <v>0</v>
      </c>
      <c r="EP34" s="67">
        <v>0</v>
      </c>
      <c r="EQ34" s="67">
        <v>0</v>
      </c>
      <c r="ER34" s="67">
        <v>0</v>
      </c>
      <c r="ES34" s="67">
        <v>0</v>
      </c>
      <c r="ET34" s="67">
        <v>0</v>
      </c>
      <c r="EU34" s="67">
        <v>0</v>
      </c>
      <c r="EV34" s="67">
        <v>0</v>
      </c>
      <c r="EW34" s="67">
        <v>0</v>
      </c>
      <c r="EX34" s="67">
        <v>0</v>
      </c>
      <c r="EY34" s="67">
        <v>0</v>
      </c>
      <c r="EZ34" s="67">
        <v>0</v>
      </c>
      <c r="FA34" s="67">
        <v>0</v>
      </c>
      <c r="FB34" s="67">
        <v>0</v>
      </c>
      <c r="FC34" s="67">
        <v>0</v>
      </c>
      <c r="FD34" s="67">
        <v>0</v>
      </c>
      <c r="FE34" s="67">
        <v>0</v>
      </c>
      <c r="FF34" s="67">
        <v>0</v>
      </c>
      <c r="FG34" s="67">
        <v>0</v>
      </c>
      <c r="FH34" s="67">
        <v>0</v>
      </c>
      <c r="FI34" s="67">
        <v>0</v>
      </c>
      <c r="FJ34" s="67">
        <v>0</v>
      </c>
      <c r="FK34" s="67">
        <v>0</v>
      </c>
      <c r="FL34" s="67">
        <v>0</v>
      </c>
      <c r="FM34" s="67">
        <v>0</v>
      </c>
      <c r="FN34" s="67">
        <v>0</v>
      </c>
      <c r="FO34" s="67">
        <v>0</v>
      </c>
      <c r="FP34" s="67">
        <v>0</v>
      </c>
      <c r="FQ34" s="67">
        <v>0</v>
      </c>
      <c r="FR34" s="67">
        <v>0</v>
      </c>
      <c r="FS34" s="67">
        <v>0</v>
      </c>
      <c r="FT34" s="67">
        <v>0</v>
      </c>
      <c r="FU34" s="67">
        <v>0</v>
      </c>
      <c r="FV34" s="67">
        <v>0</v>
      </c>
      <c r="FW34" s="67">
        <v>0</v>
      </c>
      <c r="FX34" s="67">
        <v>0</v>
      </c>
      <c r="FY34" s="67">
        <v>0</v>
      </c>
      <c r="FZ34" s="67">
        <v>0</v>
      </c>
      <c r="GA34" s="67">
        <v>0</v>
      </c>
      <c r="GB34" s="67">
        <v>0</v>
      </c>
      <c r="GC34" s="67">
        <v>0</v>
      </c>
      <c r="GD34" s="67">
        <v>0</v>
      </c>
      <c r="GE34" s="67">
        <v>0</v>
      </c>
      <c r="GF34" s="67">
        <v>0</v>
      </c>
      <c r="GG34" s="67">
        <v>0</v>
      </c>
      <c r="GH34" s="67">
        <v>0</v>
      </c>
      <c r="GI34" s="67">
        <v>0</v>
      </c>
      <c r="GJ34" s="67">
        <v>0</v>
      </c>
      <c r="GK34" s="67">
        <v>0</v>
      </c>
      <c r="GL34" s="67">
        <v>0</v>
      </c>
      <c r="GM34" s="67">
        <v>0</v>
      </c>
      <c r="GN34" s="67">
        <v>0</v>
      </c>
      <c r="GO34" s="67">
        <v>0</v>
      </c>
      <c r="GP34" s="67">
        <v>0</v>
      </c>
      <c r="GQ34" s="67">
        <v>0</v>
      </c>
      <c r="GR34" s="67">
        <v>0</v>
      </c>
      <c r="GS34" s="67">
        <v>0</v>
      </c>
    </row>
    <row r="35" spans="1:201" s="67" customFormat="1" x14ac:dyDescent="0.2">
      <c r="A35" s="85">
        <v>0</v>
      </c>
      <c r="B35" s="70">
        <v>0</v>
      </c>
      <c r="C35" s="70">
        <v>0</v>
      </c>
      <c r="D35" s="70">
        <v>0</v>
      </c>
      <c r="E35" s="70">
        <v>0</v>
      </c>
      <c r="F35" s="70">
        <v>0</v>
      </c>
      <c r="G35" s="70">
        <v>0</v>
      </c>
      <c r="H35" s="70">
        <v>0</v>
      </c>
      <c r="I35" s="70">
        <v>0</v>
      </c>
      <c r="J35" s="70">
        <v>0</v>
      </c>
      <c r="K35" s="70">
        <v>0</v>
      </c>
      <c r="L35" s="70">
        <v>0</v>
      </c>
      <c r="M35" s="70">
        <v>0</v>
      </c>
      <c r="N35" s="70">
        <v>0</v>
      </c>
      <c r="O35" s="70">
        <v>0</v>
      </c>
      <c r="P35" s="70">
        <v>0</v>
      </c>
      <c r="Q35" s="70">
        <v>0</v>
      </c>
      <c r="R35" s="70">
        <v>0</v>
      </c>
      <c r="S35" s="70">
        <v>0</v>
      </c>
      <c r="T35" s="70">
        <v>0</v>
      </c>
      <c r="U35" s="70">
        <v>0</v>
      </c>
      <c r="V35" s="70">
        <v>0</v>
      </c>
      <c r="W35" s="70">
        <v>0</v>
      </c>
      <c r="X35" s="70">
        <v>0</v>
      </c>
      <c r="Y35" s="70">
        <v>0</v>
      </c>
      <c r="Z35" s="70">
        <v>0</v>
      </c>
      <c r="AA35" s="70">
        <v>0</v>
      </c>
      <c r="AB35" s="70">
        <v>0</v>
      </c>
      <c r="AC35" s="70">
        <v>0</v>
      </c>
      <c r="AD35" s="70">
        <v>0</v>
      </c>
      <c r="AE35" s="67">
        <v>0</v>
      </c>
      <c r="AF35" s="67">
        <v>0</v>
      </c>
      <c r="AG35" s="67">
        <v>0</v>
      </c>
      <c r="AH35" s="67">
        <v>0</v>
      </c>
      <c r="AI35" s="67">
        <v>0</v>
      </c>
      <c r="AJ35" s="67">
        <v>0</v>
      </c>
      <c r="AK35" s="67">
        <v>0</v>
      </c>
      <c r="AL35" s="67">
        <v>0</v>
      </c>
      <c r="AM35" s="67">
        <v>0</v>
      </c>
      <c r="AN35" s="67">
        <v>0</v>
      </c>
      <c r="AO35" s="67">
        <v>0</v>
      </c>
      <c r="AP35" s="67">
        <v>0</v>
      </c>
      <c r="AQ35" s="67">
        <v>0</v>
      </c>
      <c r="AR35" s="67">
        <v>0</v>
      </c>
      <c r="AS35" s="67">
        <v>0</v>
      </c>
      <c r="AT35" s="67">
        <v>0</v>
      </c>
      <c r="AU35" s="67">
        <v>0</v>
      </c>
      <c r="AV35" s="67">
        <v>0</v>
      </c>
      <c r="AW35" s="67">
        <v>0</v>
      </c>
      <c r="AX35" s="67">
        <v>0</v>
      </c>
      <c r="AY35" s="67">
        <v>0</v>
      </c>
      <c r="AZ35" s="67">
        <v>0</v>
      </c>
      <c r="BA35" s="67">
        <v>0</v>
      </c>
      <c r="BB35" s="67">
        <v>0</v>
      </c>
      <c r="BC35" s="67">
        <v>0</v>
      </c>
      <c r="BD35" s="67">
        <v>0</v>
      </c>
      <c r="BE35" s="67">
        <v>0</v>
      </c>
      <c r="BF35" s="67">
        <v>0</v>
      </c>
      <c r="BG35" s="67">
        <v>0</v>
      </c>
      <c r="BH35" s="67">
        <v>0</v>
      </c>
      <c r="BI35" s="67">
        <v>0</v>
      </c>
      <c r="BJ35" s="67">
        <v>0</v>
      </c>
      <c r="BK35" s="67">
        <v>0</v>
      </c>
      <c r="BL35" s="67">
        <v>0</v>
      </c>
      <c r="BM35" s="67">
        <v>0</v>
      </c>
      <c r="BN35" s="67">
        <v>0</v>
      </c>
      <c r="BO35" s="67">
        <v>0</v>
      </c>
      <c r="BP35" s="67">
        <v>0</v>
      </c>
      <c r="BQ35" s="67">
        <v>0</v>
      </c>
      <c r="BR35" s="67">
        <v>0</v>
      </c>
      <c r="BS35" s="67">
        <v>0</v>
      </c>
      <c r="BT35" s="67">
        <v>0</v>
      </c>
      <c r="BU35" s="67">
        <v>0</v>
      </c>
      <c r="BV35" s="67">
        <v>0</v>
      </c>
      <c r="BW35" s="67">
        <v>0</v>
      </c>
      <c r="BX35" s="67">
        <v>0</v>
      </c>
      <c r="BY35" s="67">
        <v>0</v>
      </c>
      <c r="BZ35" s="67">
        <v>0</v>
      </c>
      <c r="CA35" s="67">
        <v>0</v>
      </c>
      <c r="CB35" s="67">
        <v>0</v>
      </c>
      <c r="CC35" s="67">
        <v>0</v>
      </c>
      <c r="CD35" s="67">
        <v>0</v>
      </c>
      <c r="CE35" s="67">
        <v>0</v>
      </c>
      <c r="CF35" s="67">
        <v>0</v>
      </c>
      <c r="CG35" s="67">
        <v>0</v>
      </c>
      <c r="CH35" s="67">
        <v>0</v>
      </c>
      <c r="CI35" s="67">
        <v>0</v>
      </c>
      <c r="CJ35" s="67">
        <v>0</v>
      </c>
      <c r="CK35" s="67">
        <v>0</v>
      </c>
      <c r="CL35" s="67">
        <v>0</v>
      </c>
      <c r="CM35" s="67">
        <v>0</v>
      </c>
      <c r="CN35" s="67">
        <v>0</v>
      </c>
      <c r="CO35" s="67">
        <v>0</v>
      </c>
      <c r="CP35" s="67">
        <v>0</v>
      </c>
      <c r="CQ35" s="67">
        <v>0</v>
      </c>
      <c r="CR35" s="67">
        <v>0</v>
      </c>
      <c r="CS35" s="67">
        <v>0</v>
      </c>
      <c r="CT35" s="67">
        <v>0</v>
      </c>
      <c r="CU35" s="67">
        <v>0</v>
      </c>
      <c r="CV35" s="67">
        <v>0</v>
      </c>
      <c r="CW35" s="67">
        <v>0</v>
      </c>
      <c r="CX35" s="67">
        <v>0</v>
      </c>
      <c r="CY35" s="67">
        <v>0</v>
      </c>
      <c r="CZ35" s="67">
        <v>0</v>
      </c>
      <c r="DA35" s="67">
        <v>0</v>
      </c>
      <c r="DB35" s="67">
        <v>0</v>
      </c>
      <c r="DC35" s="67">
        <v>0</v>
      </c>
      <c r="DD35" s="67">
        <v>0</v>
      </c>
      <c r="DE35" s="67">
        <v>0</v>
      </c>
      <c r="DF35" s="67">
        <v>0</v>
      </c>
      <c r="DG35" s="67">
        <v>0</v>
      </c>
      <c r="DH35" s="67">
        <v>0</v>
      </c>
      <c r="DI35" s="67">
        <v>0</v>
      </c>
      <c r="DJ35" s="67">
        <v>0</v>
      </c>
      <c r="DK35" s="67">
        <v>0</v>
      </c>
      <c r="DL35" s="67">
        <v>0</v>
      </c>
      <c r="DM35" s="67">
        <v>0</v>
      </c>
      <c r="DN35" s="67">
        <v>0</v>
      </c>
      <c r="DO35" s="67">
        <v>0</v>
      </c>
      <c r="DP35" s="67">
        <v>0</v>
      </c>
      <c r="DQ35" s="67">
        <v>0</v>
      </c>
      <c r="DR35" s="67">
        <v>0</v>
      </c>
      <c r="DS35" s="67">
        <v>0</v>
      </c>
      <c r="DT35" s="67">
        <v>0</v>
      </c>
      <c r="DU35" s="67">
        <v>0</v>
      </c>
      <c r="DV35" s="67">
        <v>0</v>
      </c>
      <c r="DW35" s="67">
        <v>0</v>
      </c>
      <c r="DX35" s="67">
        <v>0</v>
      </c>
      <c r="DY35" s="67">
        <v>0</v>
      </c>
      <c r="DZ35" s="67">
        <v>0</v>
      </c>
      <c r="EA35" s="67">
        <v>0</v>
      </c>
      <c r="EB35" s="67">
        <v>0</v>
      </c>
      <c r="EC35" s="67">
        <v>0</v>
      </c>
      <c r="ED35" s="67">
        <v>0</v>
      </c>
      <c r="EE35" s="67">
        <v>0</v>
      </c>
      <c r="EF35" s="67">
        <v>0</v>
      </c>
      <c r="EG35" s="67">
        <v>0</v>
      </c>
      <c r="EH35" s="67">
        <v>0</v>
      </c>
      <c r="EI35" s="67">
        <v>0</v>
      </c>
      <c r="EJ35" s="67">
        <v>0</v>
      </c>
      <c r="EK35" s="67">
        <v>0</v>
      </c>
      <c r="EL35" s="67">
        <v>0</v>
      </c>
      <c r="EM35" s="67">
        <v>0</v>
      </c>
      <c r="EN35" s="67">
        <v>0</v>
      </c>
      <c r="EO35" s="67">
        <v>0</v>
      </c>
      <c r="EP35" s="67">
        <v>0</v>
      </c>
      <c r="EQ35" s="67">
        <v>0</v>
      </c>
      <c r="ER35" s="67">
        <v>0</v>
      </c>
      <c r="ES35" s="67">
        <v>0</v>
      </c>
      <c r="ET35" s="67">
        <v>0</v>
      </c>
      <c r="EU35" s="67">
        <v>0</v>
      </c>
      <c r="EV35" s="67">
        <v>0</v>
      </c>
      <c r="EW35" s="67">
        <v>0</v>
      </c>
      <c r="EX35" s="67">
        <v>0</v>
      </c>
      <c r="EY35" s="67">
        <v>0</v>
      </c>
      <c r="EZ35" s="67">
        <v>0</v>
      </c>
      <c r="FA35" s="67">
        <v>0</v>
      </c>
      <c r="FB35" s="67">
        <v>0</v>
      </c>
      <c r="FC35" s="67">
        <v>0</v>
      </c>
      <c r="FD35" s="67">
        <v>0</v>
      </c>
      <c r="FE35" s="67">
        <v>0</v>
      </c>
      <c r="FF35" s="67">
        <v>0</v>
      </c>
      <c r="FG35" s="67">
        <v>0</v>
      </c>
      <c r="FH35" s="67">
        <v>0</v>
      </c>
      <c r="FI35" s="67">
        <v>0</v>
      </c>
      <c r="FJ35" s="67">
        <v>0</v>
      </c>
      <c r="FK35" s="67">
        <v>0</v>
      </c>
      <c r="FL35" s="67">
        <v>0</v>
      </c>
      <c r="FM35" s="67">
        <v>0</v>
      </c>
      <c r="FN35" s="67">
        <v>0</v>
      </c>
      <c r="FO35" s="67">
        <v>0</v>
      </c>
      <c r="FP35" s="67">
        <v>0</v>
      </c>
      <c r="FQ35" s="67">
        <v>0</v>
      </c>
      <c r="FR35" s="67">
        <v>0</v>
      </c>
      <c r="FS35" s="67">
        <v>0</v>
      </c>
      <c r="FT35" s="67">
        <v>0</v>
      </c>
      <c r="FU35" s="67">
        <v>0</v>
      </c>
      <c r="FV35" s="67">
        <v>0</v>
      </c>
      <c r="FW35" s="67">
        <v>0</v>
      </c>
      <c r="FX35" s="67">
        <v>0</v>
      </c>
      <c r="FY35" s="67">
        <v>0</v>
      </c>
      <c r="FZ35" s="67">
        <v>0</v>
      </c>
      <c r="GA35" s="67">
        <v>0</v>
      </c>
      <c r="GB35" s="67">
        <v>0</v>
      </c>
      <c r="GC35" s="67">
        <v>0</v>
      </c>
      <c r="GD35" s="67">
        <v>0</v>
      </c>
      <c r="GE35" s="67">
        <v>0</v>
      </c>
      <c r="GF35" s="67">
        <v>0</v>
      </c>
      <c r="GG35" s="67">
        <v>0</v>
      </c>
      <c r="GH35" s="67">
        <v>0</v>
      </c>
      <c r="GI35" s="67">
        <v>0</v>
      </c>
      <c r="GJ35" s="67">
        <v>0</v>
      </c>
      <c r="GK35" s="67">
        <v>0</v>
      </c>
      <c r="GL35" s="67">
        <v>0</v>
      </c>
      <c r="GM35" s="67">
        <v>0</v>
      </c>
      <c r="GN35" s="67">
        <v>0</v>
      </c>
      <c r="GO35" s="67">
        <v>0</v>
      </c>
      <c r="GP35" s="67">
        <v>0</v>
      </c>
      <c r="GQ35" s="67">
        <v>0</v>
      </c>
      <c r="GR35" s="67">
        <v>0</v>
      </c>
      <c r="GS35" s="67">
        <v>0</v>
      </c>
    </row>
    <row r="36" spans="1:201" s="67" customFormat="1" x14ac:dyDescent="0.2">
      <c r="A36" s="85">
        <v>0</v>
      </c>
      <c r="B36" s="70">
        <v>0</v>
      </c>
      <c r="C36" s="70">
        <v>0</v>
      </c>
      <c r="D36" s="70">
        <v>0</v>
      </c>
      <c r="E36" s="70">
        <v>0</v>
      </c>
      <c r="F36" s="70">
        <v>0</v>
      </c>
      <c r="G36" s="70">
        <v>0</v>
      </c>
      <c r="H36" s="70">
        <v>0</v>
      </c>
      <c r="I36" s="70">
        <v>0</v>
      </c>
      <c r="J36" s="70">
        <v>0</v>
      </c>
      <c r="K36" s="70">
        <v>0</v>
      </c>
      <c r="L36" s="70">
        <v>0</v>
      </c>
      <c r="M36" s="70">
        <v>0</v>
      </c>
      <c r="N36" s="70">
        <v>0</v>
      </c>
      <c r="O36" s="70">
        <v>0</v>
      </c>
      <c r="P36" s="70">
        <v>0</v>
      </c>
      <c r="Q36" s="70">
        <v>0</v>
      </c>
      <c r="R36" s="70">
        <v>0</v>
      </c>
      <c r="S36" s="70">
        <v>0</v>
      </c>
      <c r="T36" s="70">
        <v>0</v>
      </c>
      <c r="U36" s="70">
        <v>0</v>
      </c>
      <c r="V36" s="70">
        <v>0</v>
      </c>
      <c r="W36" s="70">
        <v>0</v>
      </c>
      <c r="X36" s="70">
        <v>0</v>
      </c>
      <c r="Y36" s="70">
        <v>0</v>
      </c>
      <c r="Z36" s="70">
        <v>0</v>
      </c>
      <c r="AA36" s="70">
        <v>0</v>
      </c>
      <c r="AB36" s="70">
        <v>0</v>
      </c>
      <c r="AC36" s="70">
        <v>0</v>
      </c>
      <c r="AD36" s="70">
        <v>0</v>
      </c>
      <c r="AE36" s="67">
        <v>0</v>
      </c>
      <c r="AF36" s="67">
        <v>0</v>
      </c>
      <c r="AG36" s="67">
        <v>0</v>
      </c>
      <c r="AH36" s="67">
        <v>0</v>
      </c>
      <c r="AI36" s="67">
        <v>0</v>
      </c>
      <c r="AJ36" s="67">
        <v>0</v>
      </c>
      <c r="AK36" s="67">
        <v>0</v>
      </c>
      <c r="AL36" s="67">
        <v>0</v>
      </c>
      <c r="AM36" s="67">
        <v>0</v>
      </c>
      <c r="AN36" s="67">
        <v>0</v>
      </c>
      <c r="AO36" s="67">
        <v>0</v>
      </c>
      <c r="AP36" s="67">
        <v>0</v>
      </c>
      <c r="AQ36" s="67">
        <v>0</v>
      </c>
      <c r="AR36" s="67">
        <v>0</v>
      </c>
      <c r="AS36" s="67">
        <v>0</v>
      </c>
      <c r="AT36" s="67">
        <v>0</v>
      </c>
      <c r="AU36" s="67">
        <v>0</v>
      </c>
      <c r="AV36" s="67">
        <v>0</v>
      </c>
      <c r="AW36" s="67">
        <v>0</v>
      </c>
      <c r="AX36" s="67">
        <v>0</v>
      </c>
      <c r="AY36" s="67">
        <v>0</v>
      </c>
      <c r="AZ36" s="67">
        <v>0</v>
      </c>
      <c r="BA36" s="67">
        <v>0</v>
      </c>
      <c r="BB36" s="67">
        <v>0</v>
      </c>
      <c r="BC36" s="67">
        <v>0</v>
      </c>
      <c r="BD36" s="67">
        <v>0</v>
      </c>
      <c r="BE36" s="67">
        <v>0</v>
      </c>
      <c r="BF36" s="67">
        <v>0</v>
      </c>
      <c r="BG36" s="67">
        <v>0</v>
      </c>
      <c r="BH36" s="67">
        <v>0</v>
      </c>
      <c r="BI36" s="67">
        <v>0</v>
      </c>
      <c r="BJ36" s="67">
        <v>0</v>
      </c>
      <c r="BK36" s="67">
        <v>0</v>
      </c>
      <c r="BL36" s="67">
        <v>0</v>
      </c>
      <c r="BM36" s="67">
        <v>0</v>
      </c>
      <c r="BN36" s="67">
        <v>0</v>
      </c>
      <c r="BO36" s="67">
        <v>0</v>
      </c>
      <c r="BP36" s="67">
        <v>0</v>
      </c>
      <c r="BQ36" s="67">
        <v>0</v>
      </c>
      <c r="BR36" s="67">
        <v>0</v>
      </c>
      <c r="BS36" s="67">
        <v>0</v>
      </c>
      <c r="BT36" s="67">
        <v>0</v>
      </c>
      <c r="BU36" s="67">
        <v>0</v>
      </c>
      <c r="BV36" s="67">
        <v>0</v>
      </c>
      <c r="BW36" s="67">
        <v>0</v>
      </c>
      <c r="BX36" s="67">
        <v>0</v>
      </c>
      <c r="BY36" s="67">
        <v>0</v>
      </c>
      <c r="BZ36" s="67">
        <v>0</v>
      </c>
      <c r="CA36" s="67">
        <v>0</v>
      </c>
      <c r="CB36" s="67">
        <v>0</v>
      </c>
      <c r="CC36" s="67">
        <v>0</v>
      </c>
      <c r="CD36" s="67">
        <v>0</v>
      </c>
      <c r="CE36" s="67">
        <v>0</v>
      </c>
      <c r="CF36" s="67">
        <v>0</v>
      </c>
      <c r="CG36" s="67">
        <v>0</v>
      </c>
      <c r="CH36" s="67">
        <v>0</v>
      </c>
      <c r="CI36" s="67">
        <v>0</v>
      </c>
      <c r="CJ36" s="67">
        <v>0</v>
      </c>
      <c r="CK36" s="67">
        <v>0</v>
      </c>
      <c r="CL36" s="67">
        <v>0</v>
      </c>
      <c r="CM36" s="67">
        <v>0</v>
      </c>
      <c r="CN36" s="67">
        <v>0</v>
      </c>
      <c r="CO36" s="67">
        <v>0</v>
      </c>
      <c r="CP36" s="67">
        <v>0</v>
      </c>
      <c r="CQ36" s="67">
        <v>0</v>
      </c>
      <c r="CR36" s="67">
        <v>0</v>
      </c>
      <c r="CS36" s="67">
        <v>0</v>
      </c>
      <c r="CT36" s="67">
        <v>0</v>
      </c>
      <c r="CU36" s="67">
        <v>0</v>
      </c>
      <c r="CV36" s="67">
        <v>0</v>
      </c>
      <c r="CW36" s="67">
        <v>0</v>
      </c>
      <c r="CX36" s="67">
        <v>0</v>
      </c>
      <c r="CY36" s="67">
        <v>0</v>
      </c>
      <c r="CZ36" s="67">
        <v>0</v>
      </c>
      <c r="DA36" s="67">
        <v>0</v>
      </c>
      <c r="DB36" s="67">
        <v>0</v>
      </c>
      <c r="DC36" s="67">
        <v>0</v>
      </c>
      <c r="DD36" s="67">
        <v>0</v>
      </c>
      <c r="DE36" s="67">
        <v>0</v>
      </c>
      <c r="DF36" s="67">
        <v>0</v>
      </c>
      <c r="DG36" s="67">
        <v>0</v>
      </c>
      <c r="DH36" s="67">
        <v>0</v>
      </c>
      <c r="DI36" s="67">
        <v>0</v>
      </c>
      <c r="DJ36" s="67">
        <v>0</v>
      </c>
      <c r="DK36" s="67">
        <v>0</v>
      </c>
      <c r="DL36" s="67">
        <v>0</v>
      </c>
      <c r="DM36" s="67">
        <v>0</v>
      </c>
      <c r="DN36" s="67">
        <v>0</v>
      </c>
      <c r="DO36" s="67">
        <v>0</v>
      </c>
      <c r="DP36" s="67">
        <v>0</v>
      </c>
      <c r="DQ36" s="67">
        <v>0</v>
      </c>
      <c r="DR36" s="67">
        <v>0</v>
      </c>
      <c r="DS36" s="67">
        <v>0</v>
      </c>
      <c r="DT36" s="67">
        <v>0</v>
      </c>
      <c r="DU36" s="67">
        <v>0</v>
      </c>
      <c r="DV36" s="67">
        <v>0</v>
      </c>
      <c r="DW36" s="67">
        <v>0</v>
      </c>
      <c r="DX36" s="67">
        <v>0</v>
      </c>
      <c r="DY36" s="67">
        <v>0</v>
      </c>
      <c r="DZ36" s="67">
        <v>0</v>
      </c>
      <c r="EA36" s="67">
        <v>0</v>
      </c>
      <c r="EB36" s="67">
        <v>0</v>
      </c>
      <c r="EC36" s="67">
        <v>0</v>
      </c>
      <c r="ED36" s="67">
        <v>0</v>
      </c>
      <c r="EE36" s="67">
        <v>0</v>
      </c>
      <c r="EF36" s="67">
        <v>0</v>
      </c>
      <c r="EG36" s="67">
        <v>0</v>
      </c>
      <c r="EH36" s="67">
        <v>0</v>
      </c>
      <c r="EI36" s="67">
        <v>0</v>
      </c>
      <c r="EJ36" s="67">
        <v>0</v>
      </c>
      <c r="EK36" s="67">
        <v>0</v>
      </c>
      <c r="EL36" s="67">
        <v>0</v>
      </c>
      <c r="EM36" s="67">
        <v>0</v>
      </c>
      <c r="EN36" s="67">
        <v>0</v>
      </c>
      <c r="EO36" s="67">
        <v>0</v>
      </c>
      <c r="EP36" s="67">
        <v>0</v>
      </c>
      <c r="EQ36" s="67">
        <v>0</v>
      </c>
      <c r="ER36" s="67">
        <v>0</v>
      </c>
      <c r="ES36" s="67">
        <v>0</v>
      </c>
      <c r="ET36" s="67">
        <v>0</v>
      </c>
      <c r="EU36" s="67">
        <v>0</v>
      </c>
      <c r="EV36" s="67">
        <v>0</v>
      </c>
      <c r="EW36" s="67">
        <v>0</v>
      </c>
      <c r="EX36" s="67">
        <v>0</v>
      </c>
      <c r="EY36" s="67">
        <v>0</v>
      </c>
      <c r="EZ36" s="67">
        <v>0</v>
      </c>
      <c r="FA36" s="67">
        <v>0</v>
      </c>
      <c r="FB36" s="67">
        <v>0</v>
      </c>
      <c r="FC36" s="67">
        <v>0</v>
      </c>
      <c r="FD36" s="67">
        <v>0</v>
      </c>
      <c r="FE36" s="67">
        <v>0</v>
      </c>
      <c r="FF36" s="67">
        <v>0</v>
      </c>
      <c r="FG36" s="67">
        <v>0</v>
      </c>
      <c r="FH36" s="67">
        <v>0</v>
      </c>
      <c r="FI36" s="67">
        <v>0</v>
      </c>
      <c r="FJ36" s="67">
        <v>0</v>
      </c>
      <c r="FK36" s="67">
        <v>0</v>
      </c>
      <c r="FL36" s="67">
        <v>0</v>
      </c>
      <c r="FM36" s="67">
        <v>0</v>
      </c>
      <c r="FN36" s="67">
        <v>0</v>
      </c>
      <c r="FO36" s="67">
        <v>0</v>
      </c>
      <c r="FP36" s="67">
        <v>0</v>
      </c>
      <c r="FQ36" s="67">
        <v>0</v>
      </c>
      <c r="FR36" s="67">
        <v>0</v>
      </c>
      <c r="FS36" s="67">
        <v>0</v>
      </c>
      <c r="FT36" s="67">
        <v>0</v>
      </c>
      <c r="FU36" s="67">
        <v>0</v>
      </c>
      <c r="FV36" s="67">
        <v>0</v>
      </c>
      <c r="FW36" s="67">
        <v>0</v>
      </c>
      <c r="FX36" s="67">
        <v>0</v>
      </c>
      <c r="FY36" s="67">
        <v>0</v>
      </c>
      <c r="FZ36" s="67">
        <v>0</v>
      </c>
      <c r="GA36" s="67">
        <v>0</v>
      </c>
      <c r="GB36" s="67">
        <v>0</v>
      </c>
      <c r="GC36" s="67">
        <v>0</v>
      </c>
      <c r="GD36" s="67">
        <v>0</v>
      </c>
      <c r="GE36" s="67">
        <v>0</v>
      </c>
      <c r="GF36" s="67">
        <v>0</v>
      </c>
      <c r="GG36" s="67">
        <v>0</v>
      </c>
      <c r="GH36" s="67">
        <v>0</v>
      </c>
      <c r="GI36" s="67">
        <v>0</v>
      </c>
      <c r="GJ36" s="67">
        <v>0</v>
      </c>
      <c r="GK36" s="67">
        <v>0</v>
      </c>
      <c r="GL36" s="67">
        <v>0</v>
      </c>
      <c r="GM36" s="67">
        <v>0</v>
      </c>
      <c r="GN36" s="67">
        <v>0</v>
      </c>
      <c r="GO36" s="67">
        <v>0</v>
      </c>
      <c r="GP36" s="67">
        <v>0</v>
      </c>
      <c r="GQ36" s="67">
        <v>0</v>
      </c>
      <c r="GR36" s="67">
        <v>0</v>
      </c>
      <c r="GS36" s="67">
        <v>0</v>
      </c>
    </row>
    <row r="37" spans="1:201" s="67" customFormat="1" x14ac:dyDescent="0.2">
      <c r="A37" s="85">
        <v>0</v>
      </c>
      <c r="B37" s="70">
        <v>0</v>
      </c>
      <c r="C37" s="70">
        <v>0</v>
      </c>
      <c r="D37" s="70">
        <v>0</v>
      </c>
      <c r="E37" s="70">
        <v>0</v>
      </c>
      <c r="F37" s="70">
        <v>0</v>
      </c>
      <c r="G37" s="70">
        <v>0</v>
      </c>
      <c r="H37" s="70">
        <v>0</v>
      </c>
      <c r="I37" s="70">
        <v>0</v>
      </c>
      <c r="J37" s="70">
        <v>0</v>
      </c>
      <c r="K37" s="70">
        <v>0</v>
      </c>
      <c r="L37" s="70">
        <v>0</v>
      </c>
      <c r="M37" s="70">
        <v>0</v>
      </c>
      <c r="N37" s="70">
        <v>0</v>
      </c>
      <c r="O37" s="70">
        <v>0</v>
      </c>
      <c r="P37" s="70">
        <v>0</v>
      </c>
      <c r="Q37" s="70">
        <v>0</v>
      </c>
      <c r="R37" s="70">
        <v>0</v>
      </c>
      <c r="S37" s="70">
        <v>0</v>
      </c>
      <c r="T37" s="70">
        <v>0</v>
      </c>
      <c r="U37" s="70">
        <v>0</v>
      </c>
      <c r="V37" s="70">
        <v>0</v>
      </c>
      <c r="W37" s="70">
        <v>0</v>
      </c>
      <c r="X37" s="70">
        <v>0</v>
      </c>
      <c r="Y37" s="70">
        <v>0</v>
      </c>
      <c r="Z37" s="70">
        <v>0</v>
      </c>
      <c r="AA37" s="70">
        <v>0</v>
      </c>
      <c r="AB37" s="70">
        <v>0</v>
      </c>
      <c r="AC37" s="70">
        <v>0</v>
      </c>
      <c r="AD37" s="70">
        <v>0</v>
      </c>
      <c r="AE37" s="67">
        <v>0</v>
      </c>
      <c r="AF37" s="67">
        <v>0</v>
      </c>
      <c r="AG37" s="67">
        <v>0</v>
      </c>
      <c r="AH37" s="67">
        <v>0</v>
      </c>
      <c r="AI37" s="67">
        <v>0</v>
      </c>
      <c r="AJ37" s="67">
        <v>0</v>
      </c>
      <c r="AK37" s="67">
        <v>0</v>
      </c>
      <c r="AL37" s="67">
        <v>0</v>
      </c>
      <c r="AM37" s="67">
        <v>0</v>
      </c>
      <c r="AN37" s="67">
        <v>0</v>
      </c>
      <c r="AO37" s="67">
        <v>0</v>
      </c>
      <c r="AP37" s="67">
        <v>0</v>
      </c>
      <c r="AQ37" s="67">
        <v>0</v>
      </c>
      <c r="AR37" s="67">
        <v>0</v>
      </c>
      <c r="AS37" s="67">
        <v>0</v>
      </c>
      <c r="AT37" s="67">
        <v>0</v>
      </c>
      <c r="AU37" s="67">
        <v>0</v>
      </c>
      <c r="AV37" s="67">
        <v>0</v>
      </c>
      <c r="AW37" s="67">
        <v>0</v>
      </c>
      <c r="AX37" s="67">
        <v>0</v>
      </c>
      <c r="AY37" s="67">
        <v>0</v>
      </c>
      <c r="AZ37" s="67">
        <v>0</v>
      </c>
      <c r="BA37" s="67">
        <v>0</v>
      </c>
      <c r="BB37" s="67">
        <v>0</v>
      </c>
      <c r="BC37" s="67">
        <v>0</v>
      </c>
      <c r="BD37" s="67">
        <v>0</v>
      </c>
      <c r="BE37" s="67">
        <v>0</v>
      </c>
      <c r="BF37" s="67">
        <v>0</v>
      </c>
      <c r="BG37" s="67">
        <v>0</v>
      </c>
      <c r="BH37" s="67">
        <v>0</v>
      </c>
      <c r="BI37" s="67">
        <v>0</v>
      </c>
      <c r="BJ37" s="67">
        <v>0</v>
      </c>
      <c r="BK37" s="67">
        <v>0</v>
      </c>
      <c r="BL37" s="67">
        <v>0</v>
      </c>
      <c r="BM37" s="67">
        <v>0</v>
      </c>
      <c r="BN37" s="67">
        <v>0</v>
      </c>
      <c r="BO37" s="67">
        <v>0</v>
      </c>
      <c r="BP37" s="67">
        <v>0</v>
      </c>
      <c r="BQ37" s="67">
        <v>0</v>
      </c>
      <c r="BR37" s="67">
        <v>0</v>
      </c>
      <c r="BS37" s="67">
        <v>0</v>
      </c>
      <c r="BT37" s="67">
        <v>0</v>
      </c>
      <c r="BU37" s="67">
        <v>0</v>
      </c>
      <c r="BV37" s="67">
        <v>0</v>
      </c>
      <c r="BW37" s="67">
        <v>0</v>
      </c>
      <c r="BX37" s="67">
        <v>0</v>
      </c>
      <c r="BY37" s="67">
        <v>0</v>
      </c>
      <c r="BZ37" s="67">
        <v>0</v>
      </c>
      <c r="CA37" s="67">
        <v>0</v>
      </c>
      <c r="CB37" s="67">
        <v>0</v>
      </c>
      <c r="CC37" s="67">
        <v>0</v>
      </c>
      <c r="CD37" s="67">
        <v>0</v>
      </c>
      <c r="CE37" s="67">
        <v>0</v>
      </c>
      <c r="CF37" s="67">
        <v>0</v>
      </c>
      <c r="CG37" s="67">
        <v>0</v>
      </c>
      <c r="CH37" s="67">
        <v>0</v>
      </c>
      <c r="CI37" s="67">
        <v>0</v>
      </c>
      <c r="CJ37" s="67">
        <v>0</v>
      </c>
      <c r="CK37" s="67">
        <v>0</v>
      </c>
      <c r="CL37" s="67">
        <v>0</v>
      </c>
      <c r="CM37" s="67">
        <v>0</v>
      </c>
      <c r="CN37" s="67">
        <v>0</v>
      </c>
      <c r="CO37" s="67">
        <v>0</v>
      </c>
      <c r="CP37" s="67">
        <v>0</v>
      </c>
      <c r="CQ37" s="67">
        <v>0</v>
      </c>
      <c r="CR37" s="67">
        <v>0</v>
      </c>
      <c r="CS37" s="67">
        <v>0</v>
      </c>
      <c r="CT37" s="67">
        <v>0</v>
      </c>
      <c r="CU37" s="67">
        <v>0</v>
      </c>
      <c r="CV37" s="67">
        <v>0</v>
      </c>
      <c r="CW37" s="67">
        <v>0</v>
      </c>
      <c r="CX37" s="67">
        <v>0</v>
      </c>
      <c r="CY37" s="67">
        <v>0</v>
      </c>
      <c r="CZ37" s="67">
        <v>0</v>
      </c>
      <c r="DA37" s="67">
        <v>0</v>
      </c>
      <c r="DB37" s="67">
        <v>0</v>
      </c>
      <c r="DC37" s="67">
        <v>0</v>
      </c>
      <c r="DD37" s="67">
        <v>0</v>
      </c>
      <c r="DE37" s="67">
        <v>0</v>
      </c>
      <c r="DF37" s="67">
        <v>0</v>
      </c>
      <c r="DG37" s="67">
        <v>0</v>
      </c>
      <c r="DH37" s="67">
        <v>0</v>
      </c>
      <c r="DI37" s="67">
        <v>0</v>
      </c>
      <c r="DJ37" s="67">
        <v>0</v>
      </c>
      <c r="DK37" s="67">
        <v>0</v>
      </c>
      <c r="DL37" s="67">
        <v>0</v>
      </c>
      <c r="DM37" s="67">
        <v>0</v>
      </c>
      <c r="DN37" s="67">
        <v>0</v>
      </c>
      <c r="DO37" s="67">
        <v>0</v>
      </c>
      <c r="DP37" s="67">
        <v>0</v>
      </c>
      <c r="DQ37" s="67">
        <v>0</v>
      </c>
      <c r="DR37" s="67">
        <v>0</v>
      </c>
      <c r="DS37" s="67">
        <v>0</v>
      </c>
      <c r="DT37" s="67">
        <v>0</v>
      </c>
      <c r="DU37" s="67">
        <v>0</v>
      </c>
      <c r="DV37" s="67">
        <v>0</v>
      </c>
      <c r="DW37" s="67">
        <v>0</v>
      </c>
      <c r="DX37" s="67">
        <v>0</v>
      </c>
      <c r="DY37" s="67">
        <v>0</v>
      </c>
      <c r="DZ37" s="67">
        <v>0</v>
      </c>
      <c r="EA37" s="67">
        <v>0</v>
      </c>
      <c r="EB37" s="67">
        <v>0</v>
      </c>
      <c r="EC37" s="67">
        <v>0</v>
      </c>
      <c r="ED37" s="67">
        <v>0</v>
      </c>
      <c r="EE37" s="67">
        <v>0</v>
      </c>
      <c r="EF37" s="67">
        <v>0</v>
      </c>
      <c r="EG37" s="67">
        <v>0</v>
      </c>
      <c r="EH37" s="67">
        <v>0</v>
      </c>
      <c r="EI37" s="67">
        <v>0</v>
      </c>
      <c r="EJ37" s="67">
        <v>0</v>
      </c>
      <c r="EK37" s="67">
        <v>0</v>
      </c>
      <c r="EL37" s="67">
        <v>0</v>
      </c>
      <c r="EM37" s="67">
        <v>0</v>
      </c>
      <c r="EN37" s="67">
        <v>0</v>
      </c>
      <c r="EO37" s="67">
        <v>0</v>
      </c>
      <c r="EP37" s="67">
        <v>0</v>
      </c>
      <c r="EQ37" s="67">
        <v>0</v>
      </c>
      <c r="ER37" s="67">
        <v>0</v>
      </c>
      <c r="ES37" s="67">
        <v>0</v>
      </c>
      <c r="ET37" s="67">
        <v>0</v>
      </c>
      <c r="EU37" s="67">
        <v>0</v>
      </c>
      <c r="EV37" s="67">
        <v>0</v>
      </c>
      <c r="EW37" s="67">
        <v>0</v>
      </c>
      <c r="EX37" s="67">
        <v>0</v>
      </c>
      <c r="EY37" s="67">
        <v>0</v>
      </c>
      <c r="EZ37" s="67">
        <v>0</v>
      </c>
      <c r="FA37" s="67">
        <v>0</v>
      </c>
      <c r="FB37" s="67">
        <v>0</v>
      </c>
      <c r="FC37" s="67">
        <v>0</v>
      </c>
      <c r="FD37" s="67">
        <v>0</v>
      </c>
      <c r="FE37" s="67">
        <v>0</v>
      </c>
      <c r="FF37" s="67">
        <v>0</v>
      </c>
      <c r="FG37" s="67">
        <v>0</v>
      </c>
      <c r="FH37" s="67">
        <v>0</v>
      </c>
      <c r="FI37" s="67">
        <v>0</v>
      </c>
      <c r="FJ37" s="67">
        <v>0</v>
      </c>
      <c r="FK37" s="67">
        <v>0</v>
      </c>
      <c r="FL37" s="67">
        <v>0</v>
      </c>
      <c r="FM37" s="67">
        <v>0</v>
      </c>
      <c r="FN37" s="67">
        <v>0</v>
      </c>
      <c r="FO37" s="67">
        <v>0</v>
      </c>
      <c r="FP37" s="67">
        <v>0</v>
      </c>
      <c r="FQ37" s="67">
        <v>0</v>
      </c>
      <c r="FR37" s="67">
        <v>0</v>
      </c>
      <c r="FS37" s="67">
        <v>0</v>
      </c>
      <c r="FT37" s="67">
        <v>0</v>
      </c>
      <c r="FU37" s="67">
        <v>0</v>
      </c>
      <c r="FV37" s="67">
        <v>0</v>
      </c>
      <c r="FW37" s="67">
        <v>0</v>
      </c>
      <c r="FX37" s="67">
        <v>0</v>
      </c>
      <c r="FY37" s="67">
        <v>0</v>
      </c>
      <c r="FZ37" s="67">
        <v>0</v>
      </c>
      <c r="GA37" s="67">
        <v>0</v>
      </c>
      <c r="GB37" s="67">
        <v>0</v>
      </c>
      <c r="GC37" s="67">
        <v>0</v>
      </c>
      <c r="GD37" s="67">
        <v>0</v>
      </c>
      <c r="GE37" s="67">
        <v>0</v>
      </c>
      <c r="GF37" s="67">
        <v>0</v>
      </c>
      <c r="GG37" s="67">
        <v>0</v>
      </c>
      <c r="GH37" s="67">
        <v>0</v>
      </c>
      <c r="GI37" s="67">
        <v>0</v>
      </c>
      <c r="GJ37" s="67">
        <v>0</v>
      </c>
      <c r="GK37" s="67">
        <v>0</v>
      </c>
      <c r="GL37" s="67">
        <v>0</v>
      </c>
      <c r="GM37" s="67">
        <v>0</v>
      </c>
      <c r="GN37" s="67">
        <v>0</v>
      </c>
      <c r="GO37" s="67">
        <v>0</v>
      </c>
      <c r="GP37" s="67">
        <v>0</v>
      </c>
      <c r="GQ37" s="67">
        <v>0</v>
      </c>
      <c r="GR37" s="67">
        <v>0</v>
      </c>
      <c r="GS37" s="67">
        <v>0</v>
      </c>
    </row>
    <row r="38" spans="1:201" s="67" customFormat="1" x14ac:dyDescent="0.2">
      <c r="A38" s="85">
        <v>0</v>
      </c>
      <c r="B38" s="70">
        <v>0</v>
      </c>
      <c r="C38" s="70">
        <v>0</v>
      </c>
      <c r="D38" s="70">
        <v>0</v>
      </c>
      <c r="E38" s="70">
        <v>0</v>
      </c>
      <c r="F38" s="70">
        <v>0</v>
      </c>
      <c r="G38" s="70">
        <v>0</v>
      </c>
      <c r="H38" s="70">
        <v>0</v>
      </c>
      <c r="I38" s="70">
        <v>0</v>
      </c>
      <c r="J38" s="70">
        <v>0</v>
      </c>
      <c r="K38" s="70">
        <v>0</v>
      </c>
      <c r="L38" s="70">
        <v>0</v>
      </c>
      <c r="M38" s="70">
        <v>0</v>
      </c>
      <c r="N38" s="70">
        <v>0</v>
      </c>
      <c r="O38" s="70">
        <v>0</v>
      </c>
      <c r="P38" s="70">
        <v>0</v>
      </c>
      <c r="Q38" s="70">
        <v>0</v>
      </c>
      <c r="R38" s="70">
        <v>0</v>
      </c>
      <c r="S38" s="70">
        <v>0</v>
      </c>
      <c r="T38" s="70">
        <v>0</v>
      </c>
      <c r="U38" s="70">
        <v>0</v>
      </c>
      <c r="V38" s="70">
        <v>0</v>
      </c>
      <c r="W38" s="70">
        <v>0</v>
      </c>
      <c r="X38" s="70">
        <v>0</v>
      </c>
      <c r="Y38" s="70">
        <v>0</v>
      </c>
      <c r="Z38" s="70">
        <v>0</v>
      </c>
      <c r="AA38" s="70">
        <v>0</v>
      </c>
      <c r="AB38" s="70">
        <v>0</v>
      </c>
      <c r="AC38" s="70">
        <v>0</v>
      </c>
      <c r="AD38" s="70">
        <v>0</v>
      </c>
      <c r="AE38" s="67">
        <v>0</v>
      </c>
      <c r="AF38" s="67">
        <v>0</v>
      </c>
      <c r="AG38" s="67">
        <v>0</v>
      </c>
      <c r="AH38" s="67">
        <v>0</v>
      </c>
      <c r="AI38" s="67">
        <v>0</v>
      </c>
      <c r="AJ38" s="67">
        <v>0</v>
      </c>
      <c r="AK38" s="67">
        <v>0</v>
      </c>
      <c r="AL38" s="67">
        <v>0</v>
      </c>
      <c r="AM38" s="67">
        <v>0</v>
      </c>
      <c r="AN38" s="67">
        <v>0</v>
      </c>
      <c r="AO38" s="67">
        <v>0</v>
      </c>
      <c r="AP38" s="67">
        <v>0</v>
      </c>
      <c r="AQ38" s="67">
        <v>0</v>
      </c>
      <c r="AR38" s="67">
        <v>0</v>
      </c>
      <c r="AS38" s="67">
        <v>0</v>
      </c>
      <c r="AT38" s="67">
        <v>0</v>
      </c>
      <c r="AU38" s="67">
        <v>0</v>
      </c>
      <c r="AV38" s="67">
        <v>0</v>
      </c>
      <c r="AW38" s="67">
        <v>0</v>
      </c>
      <c r="AX38" s="67">
        <v>0</v>
      </c>
      <c r="AY38" s="67">
        <v>0</v>
      </c>
      <c r="AZ38" s="67">
        <v>0</v>
      </c>
      <c r="BA38" s="67">
        <v>0</v>
      </c>
      <c r="BB38" s="67">
        <v>0</v>
      </c>
      <c r="BC38" s="67">
        <v>0</v>
      </c>
      <c r="BD38" s="67">
        <v>0</v>
      </c>
      <c r="BE38" s="67">
        <v>0</v>
      </c>
      <c r="BF38" s="67">
        <v>0</v>
      </c>
      <c r="BG38" s="67">
        <v>0</v>
      </c>
      <c r="BH38" s="67">
        <v>0</v>
      </c>
      <c r="BI38" s="67">
        <v>0</v>
      </c>
      <c r="BJ38" s="67">
        <v>0</v>
      </c>
      <c r="BK38" s="67">
        <v>0</v>
      </c>
      <c r="BL38" s="67">
        <v>0</v>
      </c>
      <c r="BM38" s="67">
        <v>0</v>
      </c>
      <c r="BN38" s="67">
        <v>0</v>
      </c>
      <c r="BO38" s="67">
        <v>0</v>
      </c>
      <c r="BP38" s="67">
        <v>0</v>
      </c>
      <c r="BQ38" s="67">
        <v>0</v>
      </c>
      <c r="BR38" s="67">
        <v>0</v>
      </c>
      <c r="BS38" s="67">
        <v>0</v>
      </c>
      <c r="BT38" s="67">
        <v>0</v>
      </c>
      <c r="BU38" s="67">
        <v>0</v>
      </c>
      <c r="BV38" s="67">
        <v>0</v>
      </c>
      <c r="BW38" s="67">
        <v>0</v>
      </c>
      <c r="BX38" s="67">
        <v>0</v>
      </c>
      <c r="BY38" s="67">
        <v>0</v>
      </c>
      <c r="BZ38" s="67">
        <v>0</v>
      </c>
      <c r="CA38" s="67">
        <v>0</v>
      </c>
      <c r="CB38" s="67">
        <v>0</v>
      </c>
      <c r="CC38" s="67">
        <v>0</v>
      </c>
      <c r="CD38" s="67">
        <v>0</v>
      </c>
      <c r="CE38" s="67">
        <v>0</v>
      </c>
      <c r="CF38" s="67">
        <v>0</v>
      </c>
      <c r="CG38" s="67">
        <v>0</v>
      </c>
      <c r="CH38" s="67">
        <v>0</v>
      </c>
      <c r="CI38" s="67">
        <v>0</v>
      </c>
      <c r="CJ38" s="67">
        <v>0</v>
      </c>
      <c r="CK38" s="67">
        <v>0</v>
      </c>
      <c r="CL38" s="67">
        <v>0</v>
      </c>
      <c r="CM38" s="67">
        <v>0</v>
      </c>
      <c r="CN38" s="67">
        <v>0</v>
      </c>
      <c r="CO38" s="67">
        <v>0</v>
      </c>
      <c r="CP38" s="67">
        <v>0</v>
      </c>
      <c r="CQ38" s="67">
        <v>0</v>
      </c>
      <c r="CR38" s="67">
        <v>0</v>
      </c>
      <c r="CS38" s="67">
        <v>0</v>
      </c>
      <c r="CT38" s="67">
        <v>0</v>
      </c>
      <c r="CU38" s="67">
        <v>0</v>
      </c>
      <c r="CV38" s="67">
        <v>0</v>
      </c>
      <c r="CW38" s="67">
        <v>0</v>
      </c>
      <c r="CX38" s="67">
        <v>0</v>
      </c>
      <c r="CY38" s="67">
        <v>0</v>
      </c>
      <c r="CZ38" s="67">
        <v>0</v>
      </c>
      <c r="DA38" s="67">
        <v>0</v>
      </c>
      <c r="DB38" s="67">
        <v>0</v>
      </c>
      <c r="DC38" s="67">
        <v>0</v>
      </c>
      <c r="DD38" s="67">
        <v>0</v>
      </c>
      <c r="DE38" s="67">
        <v>0</v>
      </c>
      <c r="DF38" s="67">
        <v>0</v>
      </c>
      <c r="DG38" s="67">
        <v>0</v>
      </c>
      <c r="DH38" s="67">
        <v>0</v>
      </c>
      <c r="DI38" s="67">
        <v>0</v>
      </c>
      <c r="DJ38" s="67">
        <v>0</v>
      </c>
      <c r="DK38" s="67">
        <v>0</v>
      </c>
      <c r="DL38" s="67">
        <v>0</v>
      </c>
      <c r="DM38" s="67">
        <v>0</v>
      </c>
      <c r="DN38" s="67">
        <v>0</v>
      </c>
      <c r="DO38" s="67">
        <v>0</v>
      </c>
      <c r="DP38" s="67">
        <v>0</v>
      </c>
      <c r="DQ38" s="67">
        <v>0</v>
      </c>
      <c r="DR38" s="67">
        <v>0</v>
      </c>
      <c r="DS38" s="67">
        <v>0</v>
      </c>
      <c r="DT38" s="67">
        <v>0</v>
      </c>
      <c r="DU38" s="67">
        <v>0</v>
      </c>
      <c r="DV38" s="67">
        <v>0</v>
      </c>
      <c r="DW38" s="67">
        <v>0</v>
      </c>
      <c r="DX38" s="67">
        <v>0</v>
      </c>
      <c r="DY38" s="67">
        <v>0</v>
      </c>
      <c r="DZ38" s="67">
        <v>0</v>
      </c>
      <c r="EA38" s="67">
        <v>0</v>
      </c>
      <c r="EB38" s="67">
        <v>0</v>
      </c>
      <c r="EC38" s="67">
        <v>0</v>
      </c>
      <c r="ED38" s="67">
        <v>0</v>
      </c>
      <c r="EE38" s="67">
        <v>0</v>
      </c>
      <c r="EF38" s="67">
        <v>0</v>
      </c>
      <c r="EG38" s="67">
        <v>0</v>
      </c>
      <c r="EH38" s="67">
        <v>0</v>
      </c>
      <c r="EI38" s="67">
        <v>0</v>
      </c>
      <c r="EJ38" s="67">
        <v>0</v>
      </c>
      <c r="EK38" s="67">
        <v>0</v>
      </c>
      <c r="EL38" s="67">
        <v>0</v>
      </c>
      <c r="EM38" s="67">
        <v>0</v>
      </c>
      <c r="EN38" s="67">
        <v>0</v>
      </c>
      <c r="EO38" s="67">
        <v>0</v>
      </c>
      <c r="EP38" s="67">
        <v>0</v>
      </c>
      <c r="EQ38" s="67">
        <v>0</v>
      </c>
      <c r="ER38" s="67">
        <v>0</v>
      </c>
      <c r="ES38" s="67">
        <v>0</v>
      </c>
      <c r="ET38" s="67">
        <v>0</v>
      </c>
      <c r="EU38" s="67">
        <v>0</v>
      </c>
      <c r="EV38" s="67">
        <v>0</v>
      </c>
      <c r="EW38" s="67">
        <v>0</v>
      </c>
      <c r="EX38" s="67">
        <v>0</v>
      </c>
      <c r="EY38" s="67">
        <v>0</v>
      </c>
      <c r="EZ38" s="67">
        <v>0</v>
      </c>
      <c r="FA38" s="67">
        <v>0</v>
      </c>
      <c r="FB38" s="67">
        <v>0</v>
      </c>
      <c r="FC38" s="67">
        <v>0</v>
      </c>
      <c r="FD38" s="67">
        <v>0</v>
      </c>
      <c r="FE38" s="67">
        <v>0</v>
      </c>
      <c r="FF38" s="67">
        <v>0</v>
      </c>
      <c r="FG38" s="67">
        <v>0</v>
      </c>
      <c r="FH38" s="67">
        <v>0</v>
      </c>
      <c r="FI38" s="67">
        <v>0</v>
      </c>
      <c r="FJ38" s="67">
        <v>0</v>
      </c>
      <c r="FK38" s="67">
        <v>0</v>
      </c>
      <c r="FL38" s="67">
        <v>0</v>
      </c>
      <c r="FM38" s="67">
        <v>0</v>
      </c>
      <c r="FN38" s="67">
        <v>0</v>
      </c>
      <c r="FO38" s="67">
        <v>0</v>
      </c>
      <c r="FP38" s="67">
        <v>0</v>
      </c>
      <c r="FQ38" s="67">
        <v>0</v>
      </c>
      <c r="FR38" s="67">
        <v>0</v>
      </c>
      <c r="FS38" s="67">
        <v>0</v>
      </c>
      <c r="FT38" s="67">
        <v>0</v>
      </c>
      <c r="FU38" s="67">
        <v>0</v>
      </c>
      <c r="FV38" s="67">
        <v>0</v>
      </c>
      <c r="FW38" s="67">
        <v>0</v>
      </c>
      <c r="FX38" s="67">
        <v>0</v>
      </c>
      <c r="FY38" s="67">
        <v>0</v>
      </c>
      <c r="FZ38" s="67">
        <v>0</v>
      </c>
      <c r="GA38" s="67">
        <v>0</v>
      </c>
      <c r="GB38" s="67">
        <v>0</v>
      </c>
      <c r="GC38" s="67">
        <v>0</v>
      </c>
      <c r="GD38" s="67">
        <v>0</v>
      </c>
      <c r="GE38" s="67">
        <v>0</v>
      </c>
      <c r="GF38" s="67">
        <v>0</v>
      </c>
      <c r="GG38" s="67">
        <v>0</v>
      </c>
      <c r="GH38" s="67">
        <v>0</v>
      </c>
      <c r="GI38" s="67">
        <v>0</v>
      </c>
      <c r="GJ38" s="67">
        <v>0</v>
      </c>
      <c r="GK38" s="67">
        <v>0</v>
      </c>
      <c r="GL38" s="67">
        <v>0</v>
      </c>
      <c r="GM38" s="67">
        <v>0</v>
      </c>
      <c r="GN38" s="67">
        <v>0</v>
      </c>
      <c r="GO38" s="67">
        <v>0</v>
      </c>
      <c r="GP38" s="67">
        <v>0</v>
      </c>
      <c r="GQ38" s="67">
        <v>0</v>
      </c>
      <c r="GR38" s="67">
        <v>0</v>
      </c>
      <c r="GS38" s="67">
        <v>0</v>
      </c>
    </row>
    <row r="39" spans="1:201" s="67" customFormat="1" x14ac:dyDescent="0.2">
      <c r="A39" s="85">
        <v>0</v>
      </c>
      <c r="B39" s="70">
        <v>0</v>
      </c>
      <c r="C39" s="70">
        <v>0</v>
      </c>
      <c r="D39" s="70">
        <v>0</v>
      </c>
      <c r="E39" s="70">
        <v>0</v>
      </c>
      <c r="F39" s="70">
        <v>0</v>
      </c>
      <c r="G39" s="70">
        <v>0</v>
      </c>
      <c r="H39" s="70">
        <v>0</v>
      </c>
      <c r="I39" s="70">
        <v>0</v>
      </c>
      <c r="J39" s="70">
        <v>0</v>
      </c>
      <c r="K39" s="70">
        <v>0</v>
      </c>
      <c r="L39" s="70">
        <v>0</v>
      </c>
      <c r="M39" s="70">
        <v>0</v>
      </c>
      <c r="N39" s="70">
        <v>0</v>
      </c>
      <c r="O39" s="70">
        <v>0</v>
      </c>
      <c r="P39" s="70">
        <v>0</v>
      </c>
      <c r="Q39" s="70">
        <v>0</v>
      </c>
      <c r="R39" s="70">
        <v>0</v>
      </c>
      <c r="S39" s="70">
        <v>0</v>
      </c>
      <c r="T39" s="70">
        <v>0</v>
      </c>
      <c r="U39" s="70">
        <v>0</v>
      </c>
      <c r="V39" s="70">
        <v>0</v>
      </c>
      <c r="W39" s="70">
        <v>0</v>
      </c>
      <c r="X39" s="70">
        <v>0</v>
      </c>
      <c r="Y39" s="70">
        <v>0</v>
      </c>
      <c r="Z39" s="70">
        <v>0</v>
      </c>
      <c r="AA39" s="70">
        <v>0</v>
      </c>
      <c r="AB39" s="70">
        <v>0</v>
      </c>
      <c r="AC39" s="70">
        <v>0</v>
      </c>
      <c r="AD39" s="70">
        <v>0</v>
      </c>
      <c r="AE39" s="67">
        <v>0</v>
      </c>
      <c r="AF39" s="67">
        <v>0</v>
      </c>
      <c r="AG39" s="67">
        <v>0</v>
      </c>
      <c r="AH39" s="67">
        <v>0</v>
      </c>
      <c r="AI39" s="67">
        <v>0</v>
      </c>
      <c r="AJ39" s="67">
        <v>0</v>
      </c>
      <c r="AK39" s="67">
        <v>0</v>
      </c>
      <c r="AL39" s="67">
        <v>0</v>
      </c>
      <c r="AM39" s="67">
        <v>0</v>
      </c>
      <c r="AN39" s="67">
        <v>0</v>
      </c>
      <c r="AO39" s="67">
        <v>0</v>
      </c>
      <c r="AP39" s="67">
        <v>0</v>
      </c>
      <c r="AQ39" s="67">
        <v>0</v>
      </c>
      <c r="AR39" s="67">
        <v>0</v>
      </c>
      <c r="AS39" s="67">
        <v>0</v>
      </c>
      <c r="AT39" s="67">
        <v>0</v>
      </c>
      <c r="AU39" s="67">
        <v>0</v>
      </c>
      <c r="AV39" s="67">
        <v>0</v>
      </c>
      <c r="AW39" s="67">
        <v>0</v>
      </c>
      <c r="AX39" s="67">
        <v>0</v>
      </c>
      <c r="AY39" s="67">
        <v>0</v>
      </c>
      <c r="AZ39" s="67">
        <v>0</v>
      </c>
      <c r="BA39" s="67">
        <v>0</v>
      </c>
      <c r="BB39" s="67">
        <v>0</v>
      </c>
      <c r="BC39" s="67">
        <v>0</v>
      </c>
      <c r="BD39" s="67">
        <v>0</v>
      </c>
      <c r="BE39" s="67">
        <v>0</v>
      </c>
      <c r="BF39" s="67">
        <v>0</v>
      </c>
      <c r="BG39" s="67">
        <v>0</v>
      </c>
      <c r="BH39" s="67">
        <v>0</v>
      </c>
      <c r="BI39" s="67">
        <v>0</v>
      </c>
      <c r="BJ39" s="67">
        <v>0</v>
      </c>
      <c r="BK39" s="67">
        <v>0</v>
      </c>
      <c r="BL39" s="67">
        <v>0</v>
      </c>
      <c r="BM39" s="67">
        <v>0</v>
      </c>
      <c r="BN39" s="67">
        <v>0</v>
      </c>
      <c r="BO39" s="67">
        <v>0</v>
      </c>
      <c r="BP39" s="67">
        <v>0</v>
      </c>
      <c r="BQ39" s="67">
        <v>0</v>
      </c>
      <c r="BR39" s="67">
        <v>0</v>
      </c>
      <c r="BS39" s="67">
        <v>0</v>
      </c>
      <c r="BT39" s="67">
        <v>0</v>
      </c>
      <c r="BU39" s="67">
        <v>0</v>
      </c>
      <c r="BV39" s="67">
        <v>0</v>
      </c>
      <c r="BW39" s="67">
        <v>0</v>
      </c>
      <c r="BX39" s="67">
        <v>0</v>
      </c>
      <c r="BY39" s="67">
        <v>0</v>
      </c>
      <c r="BZ39" s="67">
        <v>0</v>
      </c>
      <c r="CA39" s="67">
        <v>0</v>
      </c>
      <c r="CB39" s="67">
        <v>0</v>
      </c>
      <c r="CC39" s="67">
        <v>0</v>
      </c>
      <c r="CD39" s="67">
        <v>0</v>
      </c>
      <c r="CE39" s="67">
        <v>0</v>
      </c>
      <c r="CF39" s="67">
        <v>0</v>
      </c>
      <c r="CG39" s="67">
        <v>0</v>
      </c>
      <c r="CH39" s="67">
        <v>0</v>
      </c>
      <c r="CI39" s="67">
        <v>0</v>
      </c>
      <c r="CJ39" s="67">
        <v>0</v>
      </c>
      <c r="CK39" s="67">
        <v>0</v>
      </c>
      <c r="CL39" s="67">
        <v>0</v>
      </c>
      <c r="CM39" s="67">
        <v>0</v>
      </c>
      <c r="CN39" s="67">
        <v>0</v>
      </c>
      <c r="CO39" s="67">
        <v>0</v>
      </c>
      <c r="CP39" s="67">
        <v>0</v>
      </c>
      <c r="CQ39" s="67">
        <v>0</v>
      </c>
      <c r="CR39" s="67">
        <v>0</v>
      </c>
      <c r="CS39" s="67">
        <v>0</v>
      </c>
      <c r="CT39" s="67">
        <v>0</v>
      </c>
      <c r="CU39" s="67">
        <v>0</v>
      </c>
      <c r="CV39" s="67">
        <v>0</v>
      </c>
      <c r="CW39" s="67">
        <v>0</v>
      </c>
      <c r="CX39" s="67">
        <v>0</v>
      </c>
      <c r="CY39" s="67">
        <v>0</v>
      </c>
      <c r="CZ39" s="67">
        <v>0</v>
      </c>
      <c r="DA39" s="67">
        <v>0</v>
      </c>
      <c r="DB39" s="67">
        <v>0</v>
      </c>
      <c r="DC39" s="67">
        <v>0</v>
      </c>
      <c r="DD39" s="67">
        <v>0</v>
      </c>
      <c r="DE39" s="67">
        <v>0</v>
      </c>
      <c r="DF39" s="67">
        <v>0</v>
      </c>
      <c r="DG39" s="67">
        <v>0</v>
      </c>
      <c r="DH39" s="67">
        <v>0</v>
      </c>
      <c r="DI39" s="67">
        <v>0</v>
      </c>
      <c r="DJ39" s="67">
        <v>0</v>
      </c>
      <c r="DK39" s="67">
        <v>0</v>
      </c>
      <c r="DL39" s="67">
        <v>0</v>
      </c>
      <c r="DM39" s="67">
        <v>0</v>
      </c>
      <c r="DN39" s="67">
        <v>0</v>
      </c>
      <c r="DO39" s="67">
        <v>0</v>
      </c>
      <c r="DP39" s="67">
        <v>0</v>
      </c>
      <c r="DQ39" s="67">
        <v>0</v>
      </c>
      <c r="DR39" s="67">
        <v>0</v>
      </c>
      <c r="DS39" s="67">
        <v>0</v>
      </c>
      <c r="DT39" s="67">
        <v>0</v>
      </c>
      <c r="DU39" s="67">
        <v>0</v>
      </c>
      <c r="DV39" s="67">
        <v>0</v>
      </c>
      <c r="DW39" s="67">
        <v>0</v>
      </c>
      <c r="DX39" s="67">
        <v>0</v>
      </c>
      <c r="DY39" s="67">
        <v>0</v>
      </c>
      <c r="DZ39" s="67">
        <v>0</v>
      </c>
      <c r="EA39" s="67">
        <v>0</v>
      </c>
      <c r="EB39" s="67">
        <v>0</v>
      </c>
      <c r="EC39" s="67">
        <v>0</v>
      </c>
      <c r="ED39" s="67">
        <v>0</v>
      </c>
      <c r="EE39" s="67">
        <v>0</v>
      </c>
      <c r="EF39" s="67">
        <v>0</v>
      </c>
      <c r="EG39" s="67">
        <v>0</v>
      </c>
      <c r="EH39" s="67">
        <v>0</v>
      </c>
      <c r="EI39" s="67">
        <v>0</v>
      </c>
      <c r="EJ39" s="67">
        <v>0</v>
      </c>
      <c r="EK39" s="67">
        <v>0</v>
      </c>
      <c r="EL39" s="67">
        <v>0</v>
      </c>
      <c r="EM39" s="67">
        <v>0</v>
      </c>
      <c r="EN39" s="67">
        <v>0</v>
      </c>
      <c r="EO39" s="67">
        <v>0</v>
      </c>
      <c r="EP39" s="67">
        <v>0</v>
      </c>
      <c r="EQ39" s="67">
        <v>0</v>
      </c>
      <c r="ER39" s="67">
        <v>0</v>
      </c>
      <c r="ES39" s="67">
        <v>0</v>
      </c>
      <c r="ET39" s="67">
        <v>0</v>
      </c>
      <c r="EU39" s="67">
        <v>0</v>
      </c>
      <c r="EV39" s="67">
        <v>0</v>
      </c>
      <c r="EW39" s="67">
        <v>0</v>
      </c>
      <c r="EX39" s="67">
        <v>0</v>
      </c>
      <c r="EY39" s="67">
        <v>0</v>
      </c>
      <c r="EZ39" s="67">
        <v>0</v>
      </c>
      <c r="FA39" s="67">
        <v>0</v>
      </c>
      <c r="FB39" s="67">
        <v>0</v>
      </c>
      <c r="FC39" s="67">
        <v>0</v>
      </c>
      <c r="FD39" s="67">
        <v>0</v>
      </c>
      <c r="FE39" s="67">
        <v>0</v>
      </c>
      <c r="FF39" s="67">
        <v>0</v>
      </c>
      <c r="FG39" s="67">
        <v>0</v>
      </c>
      <c r="FH39" s="67">
        <v>0</v>
      </c>
      <c r="FI39" s="67">
        <v>0</v>
      </c>
      <c r="FJ39" s="67">
        <v>0</v>
      </c>
      <c r="FK39" s="67">
        <v>0</v>
      </c>
      <c r="FL39" s="67">
        <v>0</v>
      </c>
      <c r="FM39" s="67">
        <v>0</v>
      </c>
      <c r="FN39" s="67">
        <v>0</v>
      </c>
      <c r="FO39" s="67">
        <v>0</v>
      </c>
      <c r="FP39" s="67">
        <v>0</v>
      </c>
      <c r="FQ39" s="67">
        <v>0</v>
      </c>
      <c r="FR39" s="67">
        <v>0</v>
      </c>
      <c r="FS39" s="67">
        <v>0</v>
      </c>
      <c r="FT39" s="67">
        <v>0</v>
      </c>
      <c r="FU39" s="67">
        <v>0</v>
      </c>
      <c r="FV39" s="67">
        <v>0</v>
      </c>
      <c r="FW39" s="67">
        <v>0</v>
      </c>
      <c r="FX39" s="67">
        <v>0</v>
      </c>
      <c r="FY39" s="67">
        <v>0</v>
      </c>
      <c r="FZ39" s="67">
        <v>0</v>
      </c>
      <c r="GA39" s="67">
        <v>0</v>
      </c>
      <c r="GB39" s="67">
        <v>0</v>
      </c>
      <c r="GC39" s="67">
        <v>0</v>
      </c>
      <c r="GD39" s="67">
        <v>0</v>
      </c>
      <c r="GE39" s="67">
        <v>0</v>
      </c>
      <c r="GF39" s="67">
        <v>0</v>
      </c>
      <c r="GG39" s="67">
        <v>0</v>
      </c>
      <c r="GH39" s="67">
        <v>0</v>
      </c>
      <c r="GI39" s="67">
        <v>0</v>
      </c>
      <c r="GJ39" s="67">
        <v>0</v>
      </c>
      <c r="GK39" s="67">
        <v>0</v>
      </c>
      <c r="GL39" s="67">
        <v>0</v>
      </c>
      <c r="GM39" s="67">
        <v>0</v>
      </c>
      <c r="GN39" s="67">
        <v>0</v>
      </c>
      <c r="GO39" s="67">
        <v>0</v>
      </c>
      <c r="GP39" s="67">
        <v>0</v>
      </c>
      <c r="GQ39" s="67">
        <v>0</v>
      </c>
      <c r="GR39" s="67">
        <v>0</v>
      </c>
      <c r="GS39" s="67">
        <v>0</v>
      </c>
    </row>
    <row r="40" spans="1:201" s="67" customFormat="1" x14ac:dyDescent="0.2">
      <c r="A40" s="85">
        <v>0</v>
      </c>
      <c r="B40" s="70">
        <v>0</v>
      </c>
      <c r="C40" s="70">
        <v>0</v>
      </c>
      <c r="D40" s="70">
        <v>0</v>
      </c>
      <c r="E40" s="70">
        <v>0</v>
      </c>
      <c r="F40" s="70">
        <v>0</v>
      </c>
      <c r="G40" s="70">
        <v>0</v>
      </c>
      <c r="H40" s="70">
        <v>0</v>
      </c>
      <c r="I40" s="70">
        <v>0</v>
      </c>
      <c r="J40" s="70">
        <v>0</v>
      </c>
      <c r="K40" s="70">
        <v>0</v>
      </c>
      <c r="L40" s="70">
        <v>0</v>
      </c>
      <c r="M40" s="70">
        <v>0</v>
      </c>
      <c r="N40" s="70">
        <v>0</v>
      </c>
      <c r="O40" s="70">
        <v>0</v>
      </c>
      <c r="P40" s="70">
        <v>0</v>
      </c>
      <c r="Q40" s="70">
        <v>0</v>
      </c>
      <c r="R40" s="70">
        <v>0</v>
      </c>
      <c r="S40" s="70">
        <v>0</v>
      </c>
      <c r="T40" s="70">
        <v>0</v>
      </c>
      <c r="U40" s="70">
        <v>0</v>
      </c>
      <c r="V40" s="70">
        <v>0</v>
      </c>
      <c r="W40" s="70">
        <v>0</v>
      </c>
      <c r="X40" s="70">
        <v>0</v>
      </c>
      <c r="Y40" s="70">
        <v>0</v>
      </c>
      <c r="Z40" s="70">
        <v>0</v>
      </c>
      <c r="AA40" s="70">
        <v>0</v>
      </c>
      <c r="AB40" s="70">
        <v>0</v>
      </c>
      <c r="AC40" s="70">
        <v>0</v>
      </c>
      <c r="AD40" s="70">
        <v>0</v>
      </c>
      <c r="AE40" s="67">
        <v>0</v>
      </c>
      <c r="AF40" s="67">
        <v>0</v>
      </c>
      <c r="AG40" s="67">
        <v>0</v>
      </c>
      <c r="AH40" s="67">
        <v>0</v>
      </c>
      <c r="AI40" s="67">
        <v>0</v>
      </c>
      <c r="AJ40" s="67">
        <v>0</v>
      </c>
      <c r="AK40" s="67">
        <v>0</v>
      </c>
      <c r="AL40" s="67">
        <v>0</v>
      </c>
      <c r="AM40" s="67">
        <v>0</v>
      </c>
      <c r="AN40" s="67">
        <v>0</v>
      </c>
      <c r="AO40" s="67">
        <v>0</v>
      </c>
      <c r="AP40" s="67">
        <v>0</v>
      </c>
      <c r="AQ40" s="67">
        <v>0</v>
      </c>
      <c r="AR40" s="67">
        <v>0</v>
      </c>
      <c r="AS40" s="67">
        <v>0</v>
      </c>
      <c r="AT40" s="67">
        <v>0</v>
      </c>
      <c r="AU40" s="67">
        <v>0</v>
      </c>
      <c r="AV40" s="67">
        <v>0</v>
      </c>
      <c r="AW40" s="67">
        <v>0</v>
      </c>
      <c r="AX40" s="67">
        <v>0</v>
      </c>
      <c r="AY40" s="67">
        <v>0</v>
      </c>
      <c r="AZ40" s="67">
        <v>0</v>
      </c>
      <c r="BA40" s="67">
        <v>0</v>
      </c>
      <c r="BB40" s="67">
        <v>0</v>
      </c>
      <c r="BC40" s="67">
        <v>0</v>
      </c>
      <c r="BD40" s="67">
        <v>0</v>
      </c>
      <c r="BE40" s="67">
        <v>0</v>
      </c>
      <c r="BF40" s="67">
        <v>0</v>
      </c>
      <c r="BG40" s="67">
        <v>0</v>
      </c>
      <c r="BH40" s="67">
        <v>0</v>
      </c>
      <c r="BI40" s="67">
        <v>0</v>
      </c>
      <c r="BJ40" s="67">
        <v>0</v>
      </c>
      <c r="BK40" s="67">
        <v>0</v>
      </c>
      <c r="BL40" s="67">
        <v>0</v>
      </c>
      <c r="BM40" s="67">
        <v>0</v>
      </c>
      <c r="BN40" s="67">
        <v>0</v>
      </c>
      <c r="BO40" s="67">
        <v>0</v>
      </c>
      <c r="BP40" s="67">
        <v>0</v>
      </c>
      <c r="BQ40" s="67">
        <v>0</v>
      </c>
      <c r="BR40" s="67">
        <v>0</v>
      </c>
      <c r="BS40" s="67">
        <v>0</v>
      </c>
      <c r="BT40" s="67">
        <v>0</v>
      </c>
      <c r="BU40" s="67">
        <v>0</v>
      </c>
      <c r="BV40" s="67">
        <v>0</v>
      </c>
      <c r="BW40" s="67">
        <v>0</v>
      </c>
      <c r="BX40" s="67">
        <v>0</v>
      </c>
      <c r="BY40" s="67">
        <v>0</v>
      </c>
      <c r="BZ40" s="67">
        <v>0</v>
      </c>
      <c r="CA40" s="67">
        <v>0</v>
      </c>
      <c r="CB40" s="67">
        <v>0</v>
      </c>
      <c r="CC40" s="67">
        <v>0</v>
      </c>
      <c r="CD40" s="67">
        <v>0</v>
      </c>
      <c r="CE40" s="67">
        <v>0</v>
      </c>
      <c r="CF40" s="67">
        <v>0</v>
      </c>
      <c r="CG40" s="67">
        <v>0</v>
      </c>
      <c r="CH40" s="67">
        <v>0</v>
      </c>
      <c r="CI40" s="67">
        <v>0</v>
      </c>
      <c r="CJ40" s="67">
        <v>0</v>
      </c>
      <c r="CK40" s="67">
        <v>0</v>
      </c>
      <c r="CL40" s="67">
        <v>0</v>
      </c>
      <c r="CM40" s="67">
        <v>0</v>
      </c>
      <c r="CN40" s="67">
        <v>0</v>
      </c>
      <c r="CO40" s="67">
        <v>0</v>
      </c>
      <c r="CP40" s="67">
        <v>0</v>
      </c>
      <c r="CQ40" s="67">
        <v>0</v>
      </c>
      <c r="CR40" s="67">
        <v>0</v>
      </c>
      <c r="CS40" s="67">
        <v>0</v>
      </c>
      <c r="CT40" s="67">
        <v>0</v>
      </c>
      <c r="CU40" s="67">
        <v>0</v>
      </c>
      <c r="CV40" s="67">
        <v>0</v>
      </c>
      <c r="CW40" s="67">
        <v>0</v>
      </c>
      <c r="CX40" s="67">
        <v>0</v>
      </c>
      <c r="CY40" s="67">
        <v>0</v>
      </c>
      <c r="CZ40" s="67">
        <v>0</v>
      </c>
      <c r="DA40" s="67">
        <v>0</v>
      </c>
      <c r="DB40" s="67">
        <v>0</v>
      </c>
      <c r="DC40" s="67">
        <v>0</v>
      </c>
      <c r="DD40" s="67">
        <v>0</v>
      </c>
      <c r="DE40" s="67">
        <v>0</v>
      </c>
      <c r="DF40" s="67">
        <v>0</v>
      </c>
      <c r="DG40" s="67">
        <v>0</v>
      </c>
      <c r="DH40" s="67">
        <v>0</v>
      </c>
      <c r="DI40" s="67">
        <v>0</v>
      </c>
      <c r="DJ40" s="67">
        <v>0</v>
      </c>
      <c r="DK40" s="67">
        <v>0</v>
      </c>
      <c r="DL40" s="67">
        <v>0</v>
      </c>
      <c r="DM40" s="67">
        <v>0</v>
      </c>
      <c r="DN40" s="67">
        <v>0</v>
      </c>
      <c r="DO40" s="67">
        <v>0</v>
      </c>
      <c r="DP40" s="67">
        <v>0</v>
      </c>
      <c r="DQ40" s="67">
        <v>0</v>
      </c>
      <c r="DR40" s="67">
        <v>0</v>
      </c>
      <c r="DS40" s="67">
        <v>0</v>
      </c>
      <c r="DT40" s="67">
        <v>0</v>
      </c>
      <c r="DU40" s="67">
        <v>0</v>
      </c>
      <c r="DV40" s="67">
        <v>0</v>
      </c>
      <c r="DW40" s="67">
        <v>0</v>
      </c>
      <c r="DX40" s="67">
        <v>0</v>
      </c>
      <c r="DY40" s="67">
        <v>0</v>
      </c>
      <c r="DZ40" s="67">
        <v>0</v>
      </c>
      <c r="EA40" s="67">
        <v>0</v>
      </c>
      <c r="EB40" s="67">
        <v>0</v>
      </c>
      <c r="EC40" s="67">
        <v>0</v>
      </c>
      <c r="ED40" s="67">
        <v>0</v>
      </c>
      <c r="EE40" s="67">
        <v>0</v>
      </c>
      <c r="EF40" s="67">
        <v>0</v>
      </c>
      <c r="EG40" s="67">
        <v>0</v>
      </c>
      <c r="EH40" s="67">
        <v>0</v>
      </c>
      <c r="EI40" s="67">
        <v>0</v>
      </c>
      <c r="EJ40" s="67">
        <v>0</v>
      </c>
      <c r="EK40" s="67">
        <v>0</v>
      </c>
      <c r="EL40" s="67">
        <v>0</v>
      </c>
      <c r="EM40" s="67">
        <v>0</v>
      </c>
      <c r="EN40" s="67">
        <v>0</v>
      </c>
      <c r="EO40" s="67">
        <v>0</v>
      </c>
      <c r="EP40" s="67">
        <v>0</v>
      </c>
      <c r="EQ40" s="67">
        <v>0</v>
      </c>
      <c r="ER40" s="67">
        <v>0</v>
      </c>
      <c r="ES40" s="67">
        <v>0</v>
      </c>
      <c r="ET40" s="67">
        <v>0</v>
      </c>
      <c r="EU40" s="67">
        <v>0</v>
      </c>
      <c r="EV40" s="67">
        <v>0</v>
      </c>
      <c r="EW40" s="67">
        <v>0</v>
      </c>
      <c r="EX40" s="67">
        <v>0</v>
      </c>
      <c r="EY40" s="67">
        <v>0</v>
      </c>
      <c r="EZ40" s="67">
        <v>0</v>
      </c>
      <c r="FA40" s="67">
        <v>0</v>
      </c>
      <c r="FB40" s="67">
        <v>0</v>
      </c>
      <c r="FC40" s="67">
        <v>0</v>
      </c>
      <c r="FD40" s="67">
        <v>0</v>
      </c>
      <c r="FE40" s="67">
        <v>0</v>
      </c>
      <c r="FF40" s="67">
        <v>0</v>
      </c>
      <c r="FG40" s="67">
        <v>0</v>
      </c>
      <c r="FH40" s="67">
        <v>0</v>
      </c>
      <c r="FI40" s="67">
        <v>0</v>
      </c>
      <c r="FJ40" s="67">
        <v>0</v>
      </c>
      <c r="FK40" s="67">
        <v>0</v>
      </c>
      <c r="FL40" s="67">
        <v>0</v>
      </c>
      <c r="FM40" s="67">
        <v>0</v>
      </c>
      <c r="FN40" s="67">
        <v>0</v>
      </c>
      <c r="FO40" s="67">
        <v>0</v>
      </c>
      <c r="FP40" s="67">
        <v>0</v>
      </c>
      <c r="FQ40" s="67">
        <v>0</v>
      </c>
      <c r="FR40" s="67">
        <v>0</v>
      </c>
      <c r="FS40" s="67">
        <v>0</v>
      </c>
      <c r="FT40" s="67">
        <v>0</v>
      </c>
      <c r="FU40" s="67">
        <v>0</v>
      </c>
      <c r="FV40" s="67">
        <v>0</v>
      </c>
      <c r="FW40" s="67">
        <v>0</v>
      </c>
      <c r="FX40" s="67">
        <v>0</v>
      </c>
      <c r="FY40" s="67">
        <v>0</v>
      </c>
      <c r="FZ40" s="67">
        <v>0</v>
      </c>
      <c r="GA40" s="67">
        <v>0</v>
      </c>
      <c r="GB40" s="67">
        <v>0</v>
      </c>
      <c r="GC40" s="67">
        <v>0</v>
      </c>
      <c r="GD40" s="67">
        <v>0</v>
      </c>
      <c r="GE40" s="67">
        <v>0</v>
      </c>
      <c r="GF40" s="67">
        <v>0</v>
      </c>
      <c r="GG40" s="67">
        <v>0</v>
      </c>
      <c r="GH40" s="67">
        <v>0</v>
      </c>
      <c r="GI40" s="67">
        <v>0</v>
      </c>
      <c r="GJ40" s="67">
        <v>0</v>
      </c>
      <c r="GK40" s="67">
        <v>0</v>
      </c>
      <c r="GL40" s="67">
        <v>0</v>
      </c>
      <c r="GM40" s="67">
        <v>0</v>
      </c>
      <c r="GN40" s="67">
        <v>0</v>
      </c>
      <c r="GO40" s="67">
        <v>0</v>
      </c>
      <c r="GP40" s="67">
        <v>0</v>
      </c>
      <c r="GQ40" s="67">
        <v>0</v>
      </c>
      <c r="GR40" s="67">
        <v>0</v>
      </c>
      <c r="GS40" s="67">
        <v>0</v>
      </c>
    </row>
    <row r="41" spans="1:201" s="67" customFormat="1" x14ac:dyDescent="0.2">
      <c r="A41" s="85">
        <v>0</v>
      </c>
      <c r="B41" s="70">
        <v>0</v>
      </c>
      <c r="C41" s="70">
        <v>0</v>
      </c>
      <c r="D41" s="70">
        <v>0</v>
      </c>
      <c r="E41" s="70">
        <v>0</v>
      </c>
      <c r="F41" s="70">
        <v>0</v>
      </c>
      <c r="G41" s="70">
        <v>0</v>
      </c>
      <c r="H41" s="70">
        <v>0</v>
      </c>
      <c r="I41" s="70">
        <v>0</v>
      </c>
      <c r="J41" s="70">
        <v>0</v>
      </c>
      <c r="K41" s="70">
        <v>0</v>
      </c>
      <c r="L41" s="70">
        <v>0</v>
      </c>
      <c r="M41" s="70">
        <v>0</v>
      </c>
      <c r="N41" s="70">
        <v>0</v>
      </c>
      <c r="O41" s="70">
        <v>0</v>
      </c>
      <c r="P41" s="70">
        <v>0</v>
      </c>
      <c r="Q41" s="70">
        <v>0</v>
      </c>
      <c r="R41" s="70">
        <v>0</v>
      </c>
      <c r="S41" s="70">
        <v>0</v>
      </c>
      <c r="T41" s="70">
        <v>0</v>
      </c>
      <c r="U41" s="70">
        <v>0</v>
      </c>
      <c r="V41" s="70">
        <v>0</v>
      </c>
      <c r="W41" s="70">
        <v>0</v>
      </c>
      <c r="X41" s="70">
        <v>0</v>
      </c>
      <c r="Y41" s="70">
        <v>0</v>
      </c>
      <c r="Z41" s="70">
        <v>0</v>
      </c>
      <c r="AA41" s="70">
        <v>0</v>
      </c>
      <c r="AB41" s="70">
        <v>0</v>
      </c>
      <c r="AC41" s="70">
        <v>0</v>
      </c>
      <c r="AD41" s="70">
        <v>0</v>
      </c>
      <c r="AE41" s="67">
        <v>0</v>
      </c>
      <c r="AF41" s="67">
        <v>0</v>
      </c>
      <c r="AG41" s="67">
        <v>0</v>
      </c>
      <c r="AH41" s="67">
        <v>0</v>
      </c>
      <c r="AI41" s="67">
        <v>0</v>
      </c>
      <c r="AJ41" s="67">
        <v>0</v>
      </c>
      <c r="AK41" s="67">
        <v>0</v>
      </c>
      <c r="AL41" s="67">
        <v>0</v>
      </c>
      <c r="AM41" s="67">
        <v>0</v>
      </c>
      <c r="AN41" s="67">
        <v>0</v>
      </c>
      <c r="AO41" s="67">
        <v>0</v>
      </c>
      <c r="AP41" s="67">
        <v>0</v>
      </c>
      <c r="AQ41" s="67">
        <v>0</v>
      </c>
      <c r="AR41" s="67">
        <v>0</v>
      </c>
      <c r="AS41" s="67">
        <v>0</v>
      </c>
      <c r="AT41" s="67">
        <v>0</v>
      </c>
      <c r="AU41" s="67">
        <v>0</v>
      </c>
      <c r="AV41" s="67">
        <v>0</v>
      </c>
      <c r="AW41" s="67">
        <v>0</v>
      </c>
      <c r="AX41" s="67">
        <v>0</v>
      </c>
      <c r="AY41" s="67">
        <v>0</v>
      </c>
      <c r="AZ41" s="67">
        <v>0</v>
      </c>
      <c r="BA41" s="67">
        <v>0</v>
      </c>
      <c r="BB41" s="67">
        <v>0</v>
      </c>
      <c r="BC41" s="67">
        <v>0</v>
      </c>
      <c r="BD41" s="67">
        <v>0</v>
      </c>
      <c r="BE41" s="67">
        <v>0</v>
      </c>
      <c r="BF41" s="67">
        <v>0</v>
      </c>
      <c r="BG41" s="67">
        <v>0</v>
      </c>
      <c r="BH41" s="67">
        <v>0</v>
      </c>
      <c r="BI41" s="67">
        <v>0</v>
      </c>
      <c r="BJ41" s="67">
        <v>0</v>
      </c>
      <c r="BK41" s="67">
        <v>0</v>
      </c>
      <c r="BL41" s="67">
        <v>0</v>
      </c>
      <c r="BM41" s="67">
        <v>0</v>
      </c>
      <c r="BN41" s="67">
        <v>0</v>
      </c>
      <c r="BO41" s="67">
        <v>0</v>
      </c>
      <c r="BP41" s="67">
        <v>0</v>
      </c>
      <c r="BQ41" s="67">
        <v>0</v>
      </c>
      <c r="BR41" s="67">
        <v>0</v>
      </c>
      <c r="BS41" s="67">
        <v>0</v>
      </c>
      <c r="BT41" s="67">
        <v>0</v>
      </c>
      <c r="BU41" s="67">
        <v>0</v>
      </c>
      <c r="BV41" s="67">
        <v>0</v>
      </c>
      <c r="BW41" s="67">
        <v>0</v>
      </c>
      <c r="BX41" s="67">
        <v>0</v>
      </c>
      <c r="BY41" s="67">
        <v>0</v>
      </c>
      <c r="BZ41" s="67">
        <v>0</v>
      </c>
      <c r="CA41" s="67">
        <v>0</v>
      </c>
      <c r="CB41" s="67">
        <v>0</v>
      </c>
      <c r="CC41" s="67">
        <v>0</v>
      </c>
      <c r="CD41" s="67">
        <v>0</v>
      </c>
      <c r="CE41" s="67">
        <v>0</v>
      </c>
      <c r="CF41" s="67">
        <v>0</v>
      </c>
      <c r="CG41" s="67">
        <v>0</v>
      </c>
      <c r="CH41" s="67">
        <v>0</v>
      </c>
      <c r="CI41" s="67">
        <v>0</v>
      </c>
      <c r="CJ41" s="67">
        <v>0</v>
      </c>
      <c r="CK41" s="67">
        <v>0</v>
      </c>
      <c r="CL41" s="67">
        <v>0</v>
      </c>
      <c r="CM41" s="67">
        <v>0</v>
      </c>
      <c r="CN41" s="67">
        <v>0</v>
      </c>
      <c r="CO41" s="67">
        <v>0</v>
      </c>
      <c r="CP41" s="67">
        <v>0</v>
      </c>
      <c r="CQ41" s="67">
        <v>0</v>
      </c>
      <c r="CR41" s="67">
        <v>0</v>
      </c>
      <c r="CS41" s="67">
        <v>0</v>
      </c>
      <c r="CT41" s="67">
        <v>0</v>
      </c>
      <c r="CU41" s="67">
        <v>0</v>
      </c>
      <c r="CV41" s="67">
        <v>0</v>
      </c>
      <c r="CW41" s="67">
        <v>0</v>
      </c>
      <c r="CX41" s="67">
        <v>0</v>
      </c>
      <c r="CY41" s="67">
        <v>0</v>
      </c>
      <c r="CZ41" s="67">
        <v>0</v>
      </c>
      <c r="DA41" s="67">
        <v>0</v>
      </c>
      <c r="DB41" s="67">
        <v>0</v>
      </c>
      <c r="DC41" s="67">
        <v>0</v>
      </c>
      <c r="DD41" s="67">
        <v>0</v>
      </c>
      <c r="DE41" s="67">
        <v>0</v>
      </c>
      <c r="DF41" s="67">
        <v>0</v>
      </c>
      <c r="DG41" s="67">
        <v>0</v>
      </c>
      <c r="DH41" s="67">
        <v>0</v>
      </c>
      <c r="DI41" s="67">
        <v>0</v>
      </c>
      <c r="DJ41" s="67">
        <v>0</v>
      </c>
      <c r="DK41" s="67">
        <v>0</v>
      </c>
      <c r="DL41" s="67">
        <v>0</v>
      </c>
      <c r="DM41" s="67">
        <v>0</v>
      </c>
      <c r="DN41" s="67">
        <v>0</v>
      </c>
      <c r="DO41" s="67">
        <v>0</v>
      </c>
      <c r="DP41" s="67">
        <v>0</v>
      </c>
      <c r="DQ41" s="67">
        <v>0</v>
      </c>
      <c r="DR41" s="67">
        <v>0</v>
      </c>
      <c r="DS41" s="67">
        <v>0</v>
      </c>
      <c r="DT41" s="67">
        <v>0</v>
      </c>
      <c r="DU41" s="67">
        <v>0</v>
      </c>
      <c r="DV41" s="67">
        <v>0</v>
      </c>
      <c r="DW41" s="67">
        <v>0</v>
      </c>
      <c r="DX41" s="67">
        <v>0</v>
      </c>
      <c r="DY41" s="67">
        <v>0</v>
      </c>
      <c r="DZ41" s="67">
        <v>0</v>
      </c>
      <c r="EA41" s="67">
        <v>0</v>
      </c>
      <c r="EB41" s="67">
        <v>0</v>
      </c>
      <c r="EC41" s="67">
        <v>0</v>
      </c>
      <c r="ED41" s="67">
        <v>0</v>
      </c>
      <c r="EE41" s="67">
        <v>0</v>
      </c>
      <c r="EF41" s="67">
        <v>0</v>
      </c>
      <c r="EG41" s="67">
        <v>0</v>
      </c>
      <c r="EH41" s="67">
        <v>0</v>
      </c>
      <c r="EI41" s="67">
        <v>0</v>
      </c>
      <c r="EJ41" s="67">
        <v>0</v>
      </c>
      <c r="EK41" s="67">
        <v>0</v>
      </c>
      <c r="EL41" s="67">
        <v>0</v>
      </c>
      <c r="EM41" s="67">
        <v>0</v>
      </c>
      <c r="EN41" s="67">
        <v>0</v>
      </c>
      <c r="EO41" s="67">
        <v>0</v>
      </c>
      <c r="EP41" s="67">
        <v>0</v>
      </c>
      <c r="EQ41" s="67">
        <v>0</v>
      </c>
      <c r="ER41" s="67">
        <v>0</v>
      </c>
      <c r="ES41" s="67">
        <v>0</v>
      </c>
      <c r="ET41" s="67">
        <v>0</v>
      </c>
      <c r="EU41" s="67">
        <v>0</v>
      </c>
      <c r="EV41" s="67">
        <v>0</v>
      </c>
      <c r="EW41" s="67">
        <v>0</v>
      </c>
      <c r="EX41" s="67">
        <v>0</v>
      </c>
      <c r="EY41" s="67">
        <v>0</v>
      </c>
      <c r="EZ41" s="67">
        <v>0</v>
      </c>
      <c r="FA41" s="67">
        <v>0</v>
      </c>
      <c r="FB41" s="67">
        <v>0</v>
      </c>
      <c r="FC41" s="67">
        <v>0</v>
      </c>
      <c r="FD41" s="67">
        <v>0</v>
      </c>
      <c r="FE41" s="67">
        <v>0</v>
      </c>
      <c r="FF41" s="67">
        <v>0</v>
      </c>
      <c r="FG41" s="67">
        <v>0</v>
      </c>
      <c r="FH41" s="67">
        <v>0</v>
      </c>
      <c r="FI41" s="67">
        <v>0</v>
      </c>
      <c r="FJ41" s="67">
        <v>0</v>
      </c>
      <c r="FK41" s="67">
        <v>0</v>
      </c>
      <c r="FL41" s="67">
        <v>0</v>
      </c>
      <c r="FM41" s="67">
        <v>0</v>
      </c>
      <c r="FN41" s="67">
        <v>0</v>
      </c>
      <c r="FO41" s="67">
        <v>0</v>
      </c>
      <c r="FP41" s="67">
        <v>0</v>
      </c>
      <c r="FQ41" s="67">
        <v>0</v>
      </c>
      <c r="FR41" s="67">
        <v>0</v>
      </c>
      <c r="FS41" s="67">
        <v>0</v>
      </c>
      <c r="FT41" s="67">
        <v>0</v>
      </c>
      <c r="FU41" s="67">
        <v>0</v>
      </c>
      <c r="FV41" s="67">
        <v>0</v>
      </c>
      <c r="FW41" s="67">
        <v>0</v>
      </c>
      <c r="FX41" s="67">
        <v>0</v>
      </c>
      <c r="FY41" s="67">
        <v>0</v>
      </c>
      <c r="FZ41" s="67">
        <v>0</v>
      </c>
      <c r="GA41" s="67">
        <v>0</v>
      </c>
      <c r="GB41" s="67">
        <v>0</v>
      </c>
      <c r="GC41" s="67">
        <v>0</v>
      </c>
      <c r="GD41" s="67">
        <v>0</v>
      </c>
      <c r="GE41" s="67">
        <v>0</v>
      </c>
      <c r="GF41" s="67">
        <v>0</v>
      </c>
      <c r="GG41" s="67">
        <v>0</v>
      </c>
      <c r="GH41" s="67">
        <v>0</v>
      </c>
      <c r="GI41" s="67">
        <v>0</v>
      </c>
      <c r="GJ41" s="67">
        <v>0</v>
      </c>
      <c r="GK41" s="67">
        <v>0</v>
      </c>
      <c r="GL41" s="67">
        <v>0</v>
      </c>
      <c r="GM41" s="67">
        <v>0</v>
      </c>
      <c r="GN41" s="67">
        <v>0</v>
      </c>
      <c r="GO41" s="67">
        <v>0</v>
      </c>
      <c r="GP41" s="67">
        <v>0</v>
      </c>
      <c r="GQ41" s="67">
        <v>0</v>
      </c>
      <c r="GR41" s="67">
        <v>0</v>
      </c>
      <c r="GS41" s="67">
        <v>0</v>
      </c>
    </row>
    <row r="42" spans="1:201" s="67" customFormat="1" x14ac:dyDescent="0.2">
      <c r="A42" s="85">
        <v>0</v>
      </c>
      <c r="B42" s="70">
        <v>0</v>
      </c>
      <c r="C42" s="70">
        <v>0</v>
      </c>
      <c r="D42" s="70">
        <v>0</v>
      </c>
      <c r="E42" s="70">
        <v>0</v>
      </c>
      <c r="F42" s="70">
        <v>0</v>
      </c>
      <c r="G42" s="70">
        <v>0</v>
      </c>
      <c r="H42" s="70">
        <v>0</v>
      </c>
      <c r="I42" s="70">
        <v>0</v>
      </c>
      <c r="J42" s="70">
        <v>0</v>
      </c>
      <c r="K42" s="70">
        <v>0</v>
      </c>
      <c r="L42" s="70">
        <v>0</v>
      </c>
      <c r="M42" s="70">
        <v>0</v>
      </c>
      <c r="N42" s="70">
        <v>0</v>
      </c>
      <c r="O42" s="70">
        <v>0</v>
      </c>
      <c r="P42" s="70">
        <v>0</v>
      </c>
      <c r="Q42" s="70">
        <v>0</v>
      </c>
      <c r="R42" s="70">
        <v>0</v>
      </c>
      <c r="S42" s="70">
        <v>0</v>
      </c>
      <c r="T42" s="70">
        <v>0</v>
      </c>
      <c r="U42" s="70">
        <v>0</v>
      </c>
      <c r="V42" s="70">
        <v>0</v>
      </c>
      <c r="W42" s="70">
        <v>0</v>
      </c>
      <c r="X42" s="70">
        <v>0</v>
      </c>
      <c r="Y42" s="70">
        <v>0</v>
      </c>
      <c r="Z42" s="70">
        <v>0</v>
      </c>
      <c r="AA42" s="70">
        <v>0</v>
      </c>
      <c r="AB42" s="70">
        <v>0</v>
      </c>
      <c r="AC42" s="70">
        <v>0</v>
      </c>
      <c r="AD42" s="70">
        <v>0</v>
      </c>
      <c r="AE42" s="67">
        <v>0</v>
      </c>
      <c r="AF42" s="67">
        <v>0</v>
      </c>
      <c r="AG42" s="67">
        <v>0</v>
      </c>
      <c r="AH42" s="67">
        <v>0</v>
      </c>
      <c r="AI42" s="67">
        <v>0</v>
      </c>
      <c r="AJ42" s="67">
        <v>0</v>
      </c>
      <c r="AK42" s="67">
        <v>0</v>
      </c>
      <c r="AL42" s="67">
        <v>0</v>
      </c>
      <c r="AM42" s="67">
        <v>0</v>
      </c>
      <c r="AN42" s="67">
        <v>0</v>
      </c>
      <c r="AO42" s="67">
        <v>0</v>
      </c>
      <c r="AP42" s="67">
        <v>0</v>
      </c>
      <c r="AQ42" s="67">
        <v>0</v>
      </c>
      <c r="AR42" s="67">
        <v>0</v>
      </c>
      <c r="AS42" s="67">
        <v>0</v>
      </c>
      <c r="AT42" s="67">
        <v>0</v>
      </c>
      <c r="AU42" s="67">
        <v>0</v>
      </c>
      <c r="AV42" s="67">
        <v>0</v>
      </c>
      <c r="AW42" s="67">
        <v>0</v>
      </c>
      <c r="AX42" s="67">
        <v>0</v>
      </c>
      <c r="AY42" s="67">
        <v>0</v>
      </c>
      <c r="AZ42" s="67">
        <v>0</v>
      </c>
      <c r="BA42" s="67">
        <v>0</v>
      </c>
      <c r="BB42" s="67">
        <v>0</v>
      </c>
      <c r="BC42" s="67">
        <v>0</v>
      </c>
      <c r="BD42" s="67">
        <v>0</v>
      </c>
      <c r="BE42" s="67">
        <v>0</v>
      </c>
      <c r="BF42" s="67">
        <v>0</v>
      </c>
      <c r="BG42" s="67">
        <v>0</v>
      </c>
      <c r="BH42" s="67">
        <v>0</v>
      </c>
      <c r="BI42" s="67">
        <v>0</v>
      </c>
      <c r="BJ42" s="67">
        <v>0</v>
      </c>
      <c r="BK42" s="67">
        <v>0</v>
      </c>
      <c r="BL42" s="67">
        <v>0</v>
      </c>
      <c r="BM42" s="67">
        <v>0</v>
      </c>
      <c r="BN42" s="67">
        <v>0</v>
      </c>
      <c r="BO42" s="67">
        <v>0</v>
      </c>
      <c r="BP42" s="67">
        <v>0</v>
      </c>
      <c r="BQ42" s="67">
        <v>0</v>
      </c>
      <c r="BR42" s="67">
        <v>0</v>
      </c>
      <c r="BS42" s="67">
        <v>0</v>
      </c>
      <c r="BT42" s="67">
        <v>0</v>
      </c>
      <c r="BU42" s="67">
        <v>0</v>
      </c>
      <c r="BV42" s="67">
        <v>0</v>
      </c>
      <c r="BW42" s="67">
        <v>0</v>
      </c>
      <c r="BX42" s="67">
        <v>0</v>
      </c>
      <c r="BY42" s="67">
        <v>0</v>
      </c>
      <c r="BZ42" s="67">
        <v>0</v>
      </c>
      <c r="CA42" s="67">
        <v>0</v>
      </c>
      <c r="CB42" s="67">
        <v>0</v>
      </c>
      <c r="CC42" s="67">
        <v>0</v>
      </c>
      <c r="CD42" s="67">
        <v>0</v>
      </c>
      <c r="CE42" s="67">
        <v>0</v>
      </c>
      <c r="CF42" s="67">
        <v>0</v>
      </c>
      <c r="CG42" s="67">
        <v>0</v>
      </c>
      <c r="CH42" s="67">
        <v>0</v>
      </c>
      <c r="CI42" s="67">
        <v>0</v>
      </c>
      <c r="CJ42" s="67">
        <v>0</v>
      </c>
      <c r="CK42" s="67">
        <v>0</v>
      </c>
      <c r="CL42" s="67">
        <v>0</v>
      </c>
      <c r="CM42" s="67">
        <v>0</v>
      </c>
      <c r="CN42" s="67">
        <v>0</v>
      </c>
      <c r="CO42" s="67">
        <v>0</v>
      </c>
      <c r="CP42" s="67">
        <v>0</v>
      </c>
      <c r="CQ42" s="67">
        <v>0</v>
      </c>
      <c r="CR42" s="67">
        <v>0</v>
      </c>
      <c r="CS42" s="67">
        <v>0</v>
      </c>
      <c r="CT42" s="67">
        <v>0</v>
      </c>
      <c r="CU42" s="67">
        <v>0</v>
      </c>
      <c r="CV42" s="67">
        <v>0</v>
      </c>
      <c r="CW42" s="67">
        <v>0</v>
      </c>
      <c r="CX42" s="67">
        <v>0</v>
      </c>
      <c r="CY42" s="67">
        <v>0</v>
      </c>
      <c r="CZ42" s="67">
        <v>0</v>
      </c>
      <c r="DA42" s="67">
        <v>0</v>
      </c>
      <c r="DB42" s="67">
        <v>0</v>
      </c>
      <c r="DC42" s="67">
        <v>0</v>
      </c>
      <c r="DD42" s="67">
        <v>0</v>
      </c>
      <c r="DE42" s="67">
        <v>0</v>
      </c>
      <c r="DF42" s="67">
        <v>0</v>
      </c>
      <c r="DG42" s="67">
        <v>0</v>
      </c>
      <c r="DH42" s="67">
        <v>0</v>
      </c>
      <c r="DI42" s="67">
        <v>0</v>
      </c>
      <c r="DJ42" s="67">
        <v>0</v>
      </c>
      <c r="DK42" s="67">
        <v>0</v>
      </c>
      <c r="DL42" s="67">
        <v>0</v>
      </c>
      <c r="DM42" s="67">
        <v>0</v>
      </c>
      <c r="DN42" s="67">
        <v>0</v>
      </c>
      <c r="DO42" s="67">
        <v>0</v>
      </c>
      <c r="DP42" s="67">
        <v>0</v>
      </c>
      <c r="DQ42" s="67">
        <v>0</v>
      </c>
      <c r="DR42" s="67">
        <v>0</v>
      </c>
      <c r="DS42" s="67">
        <v>0</v>
      </c>
      <c r="DT42" s="67">
        <v>0</v>
      </c>
      <c r="DU42" s="67">
        <v>0</v>
      </c>
      <c r="DV42" s="67">
        <v>0</v>
      </c>
      <c r="DW42" s="67">
        <v>0</v>
      </c>
      <c r="DX42" s="67">
        <v>0</v>
      </c>
      <c r="DY42" s="67">
        <v>0</v>
      </c>
      <c r="DZ42" s="67">
        <v>0</v>
      </c>
      <c r="EA42" s="67">
        <v>0</v>
      </c>
      <c r="EB42" s="67">
        <v>0</v>
      </c>
      <c r="EC42" s="67">
        <v>0</v>
      </c>
      <c r="ED42" s="67">
        <v>0</v>
      </c>
      <c r="EE42" s="67">
        <v>0</v>
      </c>
      <c r="EF42" s="67">
        <v>0</v>
      </c>
      <c r="EG42" s="67">
        <v>0</v>
      </c>
      <c r="EH42" s="67">
        <v>0</v>
      </c>
      <c r="EI42" s="67">
        <v>0</v>
      </c>
      <c r="EJ42" s="67">
        <v>0</v>
      </c>
      <c r="EK42" s="67">
        <v>0</v>
      </c>
      <c r="EL42" s="67">
        <v>0</v>
      </c>
      <c r="EM42" s="67">
        <v>0</v>
      </c>
      <c r="EN42" s="67">
        <v>0</v>
      </c>
      <c r="EO42" s="67">
        <v>0</v>
      </c>
      <c r="EP42" s="67">
        <v>0</v>
      </c>
      <c r="EQ42" s="67">
        <v>0</v>
      </c>
      <c r="ER42" s="67">
        <v>0</v>
      </c>
      <c r="ES42" s="67">
        <v>0</v>
      </c>
      <c r="ET42" s="67">
        <v>0</v>
      </c>
      <c r="EU42" s="67">
        <v>0</v>
      </c>
      <c r="EV42" s="67">
        <v>0</v>
      </c>
      <c r="EW42" s="67">
        <v>0</v>
      </c>
      <c r="EX42" s="67">
        <v>0</v>
      </c>
      <c r="EY42" s="67">
        <v>0</v>
      </c>
      <c r="EZ42" s="67">
        <v>0</v>
      </c>
      <c r="FA42" s="67">
        <v>0</v>
      </c>
      <c r="FB42" s="67">
        <v>0</v>
      </c>
      <c r="FC42" s="67">
        <v>0</v>
      </c>
      <c r="FD42" s="67">
        <v>0</v>
      </c>
      <c r="FE42" s="67">
        <v>0</v>
      </c>
      <c r="FF42" s="67">
        <v>0</v>
      </c>
      <c r="FG42" s="67">
        <v>0</v>
      </c>
      <c r="FH42" s="67">
        <v>0</v>
      </c>
      <c r="FI42" s="67">
        <v>0</v>
      </c>
      <c r="FJ42" s="67">
        <v>0</v>
      </c>
      <c r="FK42" s="67">
        <v>0</v>
      </c>
      <c r="FL42" s="67">
        <v>0</v>
      </c>
      <c r="FM42" s="67">
        <v>0</v>
      </c>
      <c r="FN42" s="67">
        <v>0</v>
      </c>
      <c r="FO42" s="67">
        <v>0</v>
      </c>
      <c r="FP42" s="67">
        <v>0</v>
      </c>
      <c r="FQ42" s="67">
        <v>0</v>
      </c>
      <c r="FR42" s="67">
        <v>0</v>
      </c>
      <c r="FS42" s="67">
        <v>0</v>
      </c>
      <c r="FT42" s="67">
        <v>0</v>
      </c>
      <c r="FU42" s="67">
        <v>0</v>
      </c>
      <c r="FV42" s="67">
        <v>0</v>
      </c>
      <c r="FW42" s="67">
        <v>0</v>
      </c>
      <c r="FX42" s="67">
        <v>0</v>
      </c>
      <c r="FY42" s="67">
        <v>0</v>
      </c>
      <c r="FZ42" s="67">
        <v>0</v>
      </c>
      <c r="GA42" s="67">
        <v>0</v>
      </c>
      <c r="GB42" s="67">
        <v>0</v>
      </c>
      <c r="GC42" s="67">
        <v>0</v>
      </c>
      <c r="GD42" s="67">
        <v>0</v>
      </c>
      <c r="GE42" s="67">
        <v>0</v>
      </c>
      <c r="GF42" s="67">
        <v>0</v>
      </c>
      <c r="GG42" s="67">
        <v>0</v>
      </c>
      <c r="GH42" s="67">
        <v>0</v>
      </c>
      <c r="GI42" s="67">
        <v>0</v>
      </c>
      <c r="GJ42" s="67">
        <v>0</v>
      </c>
      <c r="GK42" s="67">
        <v>0</v>
      </c>
      <c r="GL42" s="67">
        <v>0</v>
      </c>
      <c r="GM42" s="67">
        <v>0</v>
      </c>
      <c r="GN42" s="67">
        <v>0</v>
      </c>
      <c r="GO42" s="67">
        <v>0</v>
      </c>
      <c r="GP42" s="67">
        <v>0</v>
      </c>
      <c r="GQ42" s="67">
        <v>0</v>
      </c>
      <c r="GR42" s="67">
        <v>0</v>
      </c>
      <c r="GS42" s="67">
        <v>0</v>
      </c>
    </row>
    <row r="43" spans="1:201" s="67" customFormat="1" x14ac:dyDescent="0.2">
      <c r="A43" s="85">
        <v>0</v>
      </c>
      <c r="B43" s="70">
        <v>0</v>
      </c>
      <c r="C43" s="70">
        <v>0</v>
      </c>
      <c r="D43" s="70">
        <v>0</v>
      </c>
      <c r="E43" s="70">
        <v>0</v>
      </c>
      <c r="F43" s="70">
        <v>0</v>
      </c>
      <c r="G43" s="70">
        <v>0</v>
      </c>
      <c r="H43" s="70">
        <v>0</v>
      </c>
      <c r="I43" s="70">
        <v>0</v>
      </c>
      <c r="J43" s="70">
        <v>0</v>
      </c>
      <c r="K43" s="70">
        <v>0</v>
      </c>
      <c r="L43" s="70">
        <v>0</v>
      </c>
      <c r="M43" s="70">
        <v>0</v>
      </c>
      <c r="N43" s="70">
        <v>0</v>
      </c>
      <c r="O43" s="70">
        <v>0</v>
      </c>
      <c r="P43" s="70">
        <v>0</v>
      </c>
      <c r="Q43" s="70">
        <v>0</v>
      </c>
      <c r="R43" s="70">
        <v>0</v>
      </c>
      <c r="S43" s="70">
        <v>0</v>
      </c>
      <c r="T43" s="70">
        <v>0</v>
      </c>
      <c r="U43" s="70">
        <v>0</v>
      </c>
      <c r="V43" s="70">
        <v>0</v>
      </c>
      <c r="W43" s="70">
        <v>0</v>
      </c>
      <c r="X43" s="70">
        <v>0</v>
      </c>
      <c r="Y43" s="70">
        <v>0</v>
      </c>
      <c r="Z43" s="70">
        <v>0</v>
      </c>
      <c r="AA43" s="70">
        <v>0</v>
      </c>
      <c r="AB43" s="70">
        <v>0</v>
      </c>
      <c r="AC43" s="70">
        <v>0</v>
      </c>
      <c r="AD43" s="70">
        <v>0</v>
      </c>
      <c r="AE43" s="67">
        <v>0</v>
      </c>
      <c r="AF43" s="67">
        <v>0</v>
      </c>
      <c r="AG43" s="67">
        <v>0</v>
      </c>
      <c r="AH43" s="67">
        <v>0</v>
      </c>
      <c r="AI43" s="67">
        <v>0</v>
      </c>
      <c r="AJ43" s="67">
        <v>0</v>
      </c>
      <c r="AK43" s="67">
        <v>0</v>
      </c>
      <c r="AL43" s="67">
        <v>0</v>
      </c>
      <c r="AM43" s="67">
        <v>0</v>
      </c>
      <c r="AN43" s="67">
        <v>0</v>
      </c>
      <c r="AO43" s="67">
        <v>0</v>
      </c>
      <c r="AP43" s="67">
        <v>0</v>
      </c>
      <c r="AQ43" s="67">
        <v>0</v>
      </c>
      <c r="AR43" s="67">
        <v>0</v>
      </c>
      <c r="AS43" s="67">
        <v>0</v>
      </c>
      <c r="AT43" s="67">
        <v>0</v>
      </c>
      <c r="AU43" s="67">
        <v>0</v>
      </c>
      <c r="AV43" s="67">
        <v>0</v>
      </c>
      <c r="AW43" s="67">
        <v>0</v>
      </c>
      <c r="AX43" s="67">
        <v>0</v>
      </c>
      <c r="AY43" s="67">
        <v>0</v>
      </c>
      <c r="AZ43" s="67">
        <v>0</v>
      </c>
      <c r="BA43" s="67">
        <v>0</v>
      </c>
      <c r="BB43" s="67">
        <v>0</v>
      </c>
      <c r="BC43" s="67">
        <v>0</v>
      </c>
      <c r="BD43" s="67">
        <v>0</v>
      </c>
      <c r="BE43" s="67">
        <v>0</v>
      </c>
      <c r="BF43" s="67">
        <v>0</v>
      </c>
      <c r="BG43" s="67">
        <v>0</v>
      </c>
      <c r="BH43" s="67">
        <v>0</v>
      </c>
      <c r="BI43" s="67">
        <v>0</v>
      </c>
      <c r="BJ43" s="67">
        <v>0</v>
      </c>
      <c r="BK43" s="67">
        <v>0</v>
      </c>
      <c r="BL43" s="67">
        <v>0</v>
      </c>
      <c r="BM43" s="67">
        <v>0</v>
      </c>
      <c r="BN43" s="67">
        <v>0</v>
      </c>
      <c r="BO43" s="67">
        <v>0</v>
      </c>
      <c r="BP43" s="67">
        <v>0</v>
      </c>
      <c r="BQ43" s="67">
        <v>0</v>
      </c>
      <c r="BR43" s="67">
        <v>0</v>
      </c>
      <c r="BS43" s="67">
        <v>0</v>
      </c>
      <c r="BT43" s="67">
        <v>0</v>
      </c>
      <c r="BU43" s="67">
        <v>0</v>
      </c>
      <c r="BV43" s="67">
        <v>0</v>
      </c>
      <c r="BW43" s="67">
        <v>0</v>
      </c>
      <c r="BX43" s="67">
        <v>0</v>
      </c>
      <c r="BY43" s="67">
        <v>0</v>
      </c>
      <c r="BZ43" s="67">
        <v>0</v>
      </c>
      <c r="CA43" s="67">
        <v>0</v>
      </c>
      <c r="CB43" s="67">
        <v>0</v>
      </c>
      <c r="CC43" s="67">
        <v>0</v>
      </c>
      <c r="CD43" s="67">
        <v>0</v>
      </c>
      <c r="CE43" s="67">
        <v>0</v>
      </c>
      <c r="CF43" s="67">
        <v>0</v>
      </c>
      <c r="CG43" s="67">
        <v>0</v>
      </c>
      <c r="CH43" s="67">
        <v>0</v>
      </c>
      <c r="CI43" s="67">
        <v>0</v>
      </c>
      <c r="CJ43" s="67">
        <v>0</v>
      </c>
      <c r="CK43" s="67">
        <v>0</v>
      </c>
      <c r="CL43" s="67">
        <v>0</v>
      </c>
      <c r="CM43" s="67">
        <v>0</v>
      </c>
      <c r="CN43" s="67">
        <v>0</v>
      </c>
      <c r="CO43" s="67">
        <v>0</v>
      </c>
      <c r="CP43" s="67">
        <v>0</v>
      </c>
      <c r="CQ43" s="67">
        <v>0</v>
      </c>
      <c r="CR43" s="67">
        <v>0</v>
      </c>
      <c r="CS43" s="67">
        <v>0</v>
      </c>
      <c r="CT43" s="67">
        <v>0</v>
      </c>
      <c r="CU43" s="67">
        <v>0</v>
      </c>
      <c r="CV43" s="67">
        <v>0</v>
      </c>
      <c r="CW43" s="67">
        <v>0</v>
      </c>
      <c r="CX43" s="67">
        <v>0</v>
      </c>
      <c r="CY43" s="67">
        <v>0</v>
      </c>
      <c r="CZ43" s="67">
        <v>0</v>
      </c>
      <c r="DA43" s="67">
        <v>0</v>
      </c>
      <c r="DB43" s="67">
        <v>0</v>
      </c>
      <c r="DC43" s="67">
        <v>0</v>
      </c>
      <c r="DD43" s="67">
        <v>0</v>
      </c>
      <c r="DE43" s="67">
        <v>0</v>
      </c>
      <c r="DF43" s="67">
        <v>0</v>
      </c>
      <c r="DG43" s="67">
        <v>0</v>
      </c>
      <c r="DH43" s="67">
        <v>0</v>
      </c>
      <c r="DI43" s="67">
        <v>0</v>
      </c>
      <c r="DJ43" s="67">
        <v>0</v>
      </c>
      <c r="DK43" s="67">
        <v>0</v>
      </c>
      <c r="DL43" s="67">
        <v>0</v>
      </c>
      <c r="DM43" s="67">
        <v>0</v>
      </c>
      <c r="DN43" s="67">
        <v>0</v>
      </c>
      <c r="DO43" s="67">
        <v>0</v>
      </c>
      <c r="DP43" s="67">
        <v>0</v>
      </c>
      <c r="DQ43" s="67">
        <v>0</v>
      </c>
      <c r="DR43" s="67">
        <v>0</v>
      </c>
      <c r="DS43" s="67">
        <v>0</v>
      </c>
      <c r="DT43" s="67">
        <v>0</v>
      </c>
      <c r="DU43" s="67">
        <v>0</v>
      </c>
      <c r="DV43" s="67">
        <v>0</v>
      </c>
      <c r="DW43" s="67">
        <v>0</v>
      </c>
      <c r="DX43" s="67">
        <v>0</v>
      </c>
      <c r="DY43" s="67">
        <v>0</v>
      </c>
      <c r="DZ43" s="67">
        <v>0</v>
      </c>
      <c r="EA43" s="67">
        <v>0</v>
      </c>
      <c r="EB43" s="67">
        <v>0</v>
      </c>
      <c r="EC43" s="67">
        <v>0</v>
      </c>
      <c r="ED43" s="67">
        <v>0</v>
      </c>
      <c r="EE43" s="67">
        <v>0</v>
      </c>
      <c r="EF43" s="67">
        <v>0</v>
      </c>
      <c r="EG43" s="67">
        <v>0</v>
      </c>
      <c r="EH43" s="67">
        <v>0</v>
      </c>
      <c r="EI43" s="67">
        <v>0</v>
      </c>
      <c r="EJ43" s="67">
        <v>0</v>
      </c>
      <c r="EK43" s="67">
        <v>0</v>
      </c>
      <c r="EL43" s="67">
        <v>0</v>
      </c>
      <c r="EM43" s="67">
        <v>0</v>
      </c>
      <c r="EN43" s="67">
        <v>0</v>
      </c>
      <c r="EO43" s="67">
        <v>0</v>
      </c>
      <c r="EP43" s="67">
        <v>0</v>
      </c>
      <c r="EQ43" s="67">
        <v>0</v>
      </c>
      <c r="ER43" s="67">
        <v>0</v>
      </c>
      <c r="ES43" s="67">
        <v>0</v>
      </c>
      <c r="ET43" s="67">
        <v>0</v>
      </c>
      <c r="EU43" s="67">
        <v>0</v>
      </c>
      <c r="EV43" s="67">
        <v>0</v>
      </c>
      <c r="EW43" s="67">
        <v>0</v>
      </c>
      <c r="EX43" s="67">
        <v>0</v>
      </c>
      <c r="EY43" s="67">
        <v>0</v>
      </c>
      <c r="EZ43" s="67">
        <v>0</v>
      </c>
      <c r="FA43" s="67">
        <v>0</v>
      </c>
      <c r="FB43" s="67">
        <v>0</v>
      </c>
      <c r="FC43" s="67">
        <v>0</v>
      </c>
      <c r="FD43" s="67">
        <v>0</v>
      </c>
      <c r="FE43" s="67">
        <v>0</v>
      </c>
      <c r="FF43" s="67">
        <v>0</v>
      </c>
      <c r="FG43" s="67">
        <v>0</v>
      </c>
      <c r="FH43" s="67">
        <v>0</v>
      </c>
      <c r="FI43" s="67">
        <v>0</v>
      </c>
      <c r="FJ43" s="67">
        <v>0</v>
      </c>
      <c r="FK43" s="67">
        <v>0</v>
      </c>
      <c r="FL43" s="67">
        <v>0</v>
      </c>
      <c r="FM43" s="67">
        <v>0</v>
      </c>
      <c r="FN43" s="67">
        <v>0</v>
      </c>
      <c r="FO43" s="67">
        <v>0</v>
      </c>
      <c r="FP43" s="67">
        <v>0</v>
      </c>
      <c r="FQ43" s="67">
        <v>0</v>
      </c>
      <c r="FR43" s="67">
        <v>0</v>
      </c>
      <c r="FS43" s="67">
        <v>0</v>
      </c>
      <c r="FT43" s="67">
        <v>0</v>
      </c>
      <c r="FU43" s="67">
        <v>0</v>
      </c>
      <c r="FV43" s="67">
        <v>0</v>
      </c>
      <c r="FW43" s="67">
        <v>0</v>
      </c>
      <c r="FX43" s="67">
        <v>0</v>
      </c>
      <c r="FY43" s="67">
        <v>0</v>
      </c>
      <c r="FZ43" s="67">
        <v>0</v>
      </c>
      <c r="GA43" s="67">
        <v>0</v>
      </c>
      <c r="GB43" s="67">
        <v>0</v>
      </c>
      <c r="GC43" s="67">
        <v>0</v>
      </c>
      <c r="GD43" s="67">
        <v>0</v>
      </c>
      <c r="GE43" s="67">
        <v>0</v>
      </c>
      <c r="GF43" s="67">
        <v>0</v>
      </c>
      <c r="GG43" s="67">
        <v>0</v>
      </c>
      <c r="GH43" s="67">
        <v>0</v>
      </c>
      <c r="GI43" s="67">
        <v>0</v>
      </c>
      <c r="GJ43" s="67">
        <v>0</v>
      </c>
      <c r="GK43" s="67">
        <v>0</v>
      </c>
      <c r="GL43" s="67">
        <v>0</v>
      </c>
      <c r="GM43" s="67">
        <v>0</v>
      </c>
      <c r="GN43" s="67">
        <v>0</v>
      </c>
      <c r="GO43" s="67">
        <v>0</v>
      </c>
      <c r="GP43" s="67">
        <v>0</v>
      </c>
      <c r="GQ43" s="67">
        <v>0</v>
      </c>
      <c r="GR43" s="67">
        <v>0</v>
      </c>
      <c r="GS43" s="67">
        <v>0</v>
      </c>
    </row>
    <row r="48" spans="1:201" x14ac:dyDescent="0.2">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row>
    <row r="49" spans="1:201" x14ac:dyDescent="0.2">
      <c r="A49" s="125" t="s">
        <v>57</v>
      </c>
    </row>
    <row r="50" spans="1:201" x14ac:dyDescent="0.2">
      <c r="A50" s="67" t="s">
        <v>58</v>
      </c>
    </row>
    <row r="51" spans="1:201" x14ac:dyDescent="0.2">
      <c r="A51" s="67" t="s">
        <v>59</v>
      </c>
    </row>
    <row r="52" spans="1:201" ht="15" x14ac:dyDescent="0.25">
      <c r="A52" s="85">
        <v>1</v>
      </c>
      <c r="B52" s="69"/>
      <c r="C52" s="69"/>
      <c r="D52" s="69"/>
      <c r="E52" s="69"/>
      <c r="F52" s="69"/>
      <c r="G52" s="69"/>
      <c r="H52" s="69"/>
      <c r="I52" s="69"/>
      <c r="J52" s="69"/>
      <c r="K52" s="69"/>
      <c r="L52" s="69"/>
      <c r="M52" s="69"/>
      <c r="N52" s="69"/>
      <c r="O52" s="69"/>
      <c r="P52" s="69"/>
      <c r="Q52" s="69"/>
      <c r="R52" s="69"/>
      <c r="S52" s="69"/>
      <c r="T52" s="69"/>
      <c r="U52" s="69"/>
      <c r="V52" s="69"/>
      <c r="W52" s="69"/>
      <c r="X52" s="69"/>
      <c r="Y52" s="69"/>
      <c r="Z52" s="70"/>
      <c r="AA52" s="70"/>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c r="BA52" s="69"/>
      <c r="BB52" s="69"/>
      <c r="BC52" s="69"/>
      <c r="BD52" s="69"/>
      <c r="BE52" s="69"/>
      <c r="BF52" s="69"/>
      <c r="BG52" s="69"/>
      <c r="BH52" s="69"/>
      <c r="BI52" s="69"/>
      <c r="GR52">
        <v>40</v>
      </c>
      <c r="GS52" s="69">
        <v>0.5</v>
      </c>
    </row>
    <row r="53" spans="1:201" ht="15" x14ac:dyDescent="0.25">
      <c r="A53" s="85">
        <v>2</v>
      </c>
      <c r="B53" s="69"/>
      <c r="C53" s="69"/>
      <c r="D53" s="69"/>
      <c r="E53" s="69"/>
      <c r="F53" s="69"/>
      <c r="G53" s="69"/>
      <c r="H53" s="69"/>
      <c r="I53" s="69"/>
      <c r="J53" s="69"/>
      <c r="K53" s="69"/>
      <c r="L53" s="69"/>
      <c r="M53" s="69"/>
      <c r="N53" s="69"/>
      <c r="O53" s="69"/>
      <c r="P53" s="69"/>
      <c r="Q53" s="69"/>
      <c r="R53" s="69"/>
      <c r="S53" s="69"/>
      <c r="T53" s="69"/>
      <c r="U53" s="69"/>
      <c r="V53" s="69"/>
      <c r="W53" s="69"/>
      <c r="X53" s="69"/>
      <c r="Y53" s="69"/>
      <c r="Z53" s="70"/>
      <c r="AA53" s="70"/>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GR53">
        <v>40</v>
      </c>
      <c r="GS53" s="69">
        <v>1</v>
      </c>
    </row>
    <row r="54" spans="1:201" ht="15" x14ac:dyDescent="0.25">
      <c r="A54" s="85">
        <v>3</v>
      </c>
      <c r="B54" s="69"/>
      <c r="C54" s="69"/>
      <c r="D54" s="69"/>
      <c r="E54" s="69"/>
      <c r="F54" s="69"/>
      <c r="G54" s="69"/>
      <c r="H54" s="69"/>
      <c r="I54" s="69"/>
      <c r="J54" s="69"/>
      <c r="K54" s="69"/>
      <c r="L54" s="69"/>
      <c r="M54" s="69"/>
      <c r="N54" s="69"/>
      <c r="O54" s="69"/>
      <c r="P54" s="69"/>
      <c r="Q54" s="69"/>
      <c r="R54" s="69"/>
      <c r="S54" s="69"/>
      <c r="T54" s="69"/>
      <c r="U54" s="69"/>
      <c r="V54" s="69"/>
      <c r="W54" s="69"/>
      <c r="X54" s="69"/>
      <c r="Y54" s="69"/>
      <c r="Z54" s="70"/>
      <c r="AA54" s="70"/>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GR54">
        <v>40</v>
      </c>
      <c r="GS54" s="69">
        <v>10</v>
      </c>
    </row>
    <row r="55" spans="1:201" ht="15" x14ac:dyDescent="0.25">
      <c r="A55" s="85">
        <v>4</v>
      </c>
      <c r="B55" s="69"/>
      <c r="C55" s="69"/>
      <c r="D55" s="69"/>
      <c r="E55" s="69"/>
      <c r="F55" s="69"/>
      <c r="G55" s="69"/>
      <c r="H55" s="69"/>
      <c r="I55" s="69"/>
      <c r="J55" s="69"/>
      <c r="K55" s="69"/>
      <c r="L55" s="69"/>
      <c r="M55" s="69"/>
      <c r="N55" s="69"/>
      <c r="O55" s="69"/>
      <c r="P55" s="69"/>
      <c r="Q55" s="69"/>
      <c r="R55" s="69"/>
      <c r="S55" s="69"/>
      <c r="T55" s="69"/>
      <c r="U55" s="69"/>
      <c r="V55" s="69"/>
      <c r="W55" s="69"/>
      <c r="X55" s="69"/>
      <c r="Y55" s="69"/>
      <c r="Z55" s="70"/>
      <c r="AA55" s="70"/>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GR55">
        <v>40</v>
      </c>
      <c r="GS55" s="69">
        <v>25</v>
      </c>
    </row>
    <row r="56" spans="1:201" ht="15" x14ac:dyDescent="0.25">
      <c r="A56" s="85">
        <v>5</v>
      </c>
      <c r="B56" s="69"/>
      <c r="C56" s="69"/>
      <c r="D56" s="69"/>
      <c r="E56" s="69"/>
      <c r="F56" s="69"/>
      <c r="G56" s="69"/>
      <c r="H56" s="69"/>
      <c r="I56" s="69"/>
      <c r="J56" s="69"/>
      <c r="K56" s="69"/>
      <c r="L56" s="69"/>
      <c r="M56" s="69"/>
      <c r="N56" s="69"/>
      <c r="O56" s="69"/>
      <c r="P56" s="69"/>
      <c r="Q56" s="69"/>
      <c r="R56" s="69"/>
      <c r="S56" s="69"/>
      <c r="T56" s="69"/>
      <c r="U56" s="69"/>
      <c r="V56" s="69"/>
      <c r="W56" s="69"/>
      <c r="X56" s="69"/>
      <c r="Y56" s="69"/>
      <c r="Z56" s="70"/>
      <c r="AA56" s="70"/>
      <c r="AB56" s="69"/>
      <c r="AC56" s="69"/>
      <c r="AD56" s="69"/>
      <c r="AE56" s="69"/>
      <c r="AF56" s="69"/>
      <c r="AG56" s="69"/>
      <c r="AH56" s="69"/>
      <c r="AI56" s="69"/>
      <c r="AJ56" s="69"/>
      <c r="AK56" s="69"/>
      <c r="AL56" s="69"/>
      <c r="AM56" s="69"/>
      <c r="AN56" s="69"/>
      <c r="AO56" s="69"/>
      <c r="AP56" s="69"/>
      <c r="AQ56" s="69"/>
      <c r="AR56" s="69"/>
      <c r="AS56" s="69"/>
      <c r="AT56" s="69"/>
      <c r="AU56" s="69"/>
      <c r="AV56" s="69"/>
      <c r="AW56" s="69"/>
      <c r="AX56" s="69"/>
      <c r="AY56" s="69"/>
      <c r="AZ56" s="69"/>
      <c r="BA56" s="69"/>
      <c r="BB56" s="69"/>
      <c r="BC56" s="69"/>
      <c r="BD56" s="69"/>
      <c r="BE56" s="69"/>
      <c r="BF56" s="69"/>
      <c r="BG56" s="69"/>
      <c r="BH56" s="69"/>
      <c r="BI56" s="69"/>
      <c r="GR56">
        <v>40</v>
      </c>
      <c r="GS56" s="69">
        <v>50</v>
      </c>
    </row>
    <row r="57" spans="1:201" ht="15" x14ac:dyDescent="0.25">
      <c r="A57" s="85">
        <v>6</v>
      </c>
      <c r="B57" s="69"/>
      <c r="C57" s="69"/>
      <c r="D57" s="69"/>
      <c r="E57" s="69"/>
      <c r="F57" s="69"/>
      <c r="G57" s="69"/>
      <c r="H57" s="69"/>
      <c r="I57" s="69"/>
      <c r="J57" s="69"/>
      <c r="K57" s="69"/>
      <c r="L57" s="69"/>
      <c r="M57" s="69"/>
      <c r="N57" s="69"/>
      <c r="O57" s="69"/>
      <c r="P57" s="69"/>
      <c r="Q57" s="69"/>
      <c r="R57" s="69"/>
      <c r="S57" s="69"/>
      <c r="T57" s="69"/>
      <c r="U57" s="69"/>
      <c r="V57" s="69"/>
      <c r="W57" s="69"/>
      <c r="X57" s="69"/>
      <c r="Y57" s="69"/>
      <c r="Z57" s="70"/>
      <c r="AA57" s="70"/>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GR57">
        <v>40</v>
      </c>
      <c r="GS57" s="69">
        <v>100</v>
      </c>
    </row>
    <row r="58" spans="1:201" ht="15" x14ac:dyDescent="0.25">
      <c r="A58" s="85">
        <v>7</v>
      </c>
      <c r="B58" s="69"/>
      <c r="C58" s="69"/>
      <c r="D58" s="69"/>
      <c r="E58" s="69"/>
      <c r="F58" s="69"/>
      <c r="G58" s="69"/>
      <c r="H58" s="69"/>
      <c r="I58" s="69"/>
      <c r="J58" s="69"/>
      <c r="K58" s="69"/>
      <c r="L58" s="69"/>
      <c r="M58" s="69"/>
      <c r="N58" s="69"/>
      <c r="O58" s="69"/>
      <c r="P58" s="69"/>
      <c r="Q58" s="69"/>
      <c r="R58" s="69"/>
      <c r="S58" s="69"/>
      <c r="T58" s="69"/>
      <c r="U58" s="69"/>
      <c r="V58" s="69"/>
      <c r="W58" s="69"/>
      <c r="X58" s="69"/>
      <c r="Y58" s="69"/>
      <c r="Z58" s="70"/>
      <c r="AA58" s="70"/>
      <c r="AB58" s="69"/>
      <c r="AC58" s="69"/>
      <c r="AD58" s="69"/>
      <c r="GR58">
        <v>40</v>
      </c>
      <c r="GS58" s="69">
        <v>200</v>
      </c>
    </row>
    <row r="59" spans="1:201" ht="15" x14ac:dyDescent="0.25">
      <c r="A59" s="85">
        <v>8</v>
      </c>
      <c r="B59" s="69"/>
      <c r="C59" s="69"/>
      <c r="D59" s="69"/>
      <c r="E59" s="69"/>
      <c r="F59" s="69"/>
      <c r="G59" s="69"/>
      <c r="H59" s="69"/>
      <c r="I59" s="69"/>
      <c r="J59" s="69"/>
      <c r="K59" s="69"/>
      <c r="L59" s="69"/>
      <c r="M59" s="69"/>
      <c r="N59" s="69"/>
      <c r="O59" s="69"/>
      <c r="P59" s="69"/>
      <c r="Q59" s="69"/>
      <c r="R59" s="69"/>
      <c r="S59" s="69"/>
      <c r="T59" s="69"/>
      <c r="U59" s="69"/>
      <c r="V59" s="69"/>
      <c r="W59" s="69"/>
      <c r="X59" s="69"/>
      <c r="Y59" s="69"/>
      <c r="Z59" s="70"/>
      <c r="AA59" s="70"/>
      <c r="AB59" s="69"/>
      <c r="AC59" s="69"/>
      <c r="AD59" s="69"/>
      <c r="GR59">
        <v>40</v>
      </c>
      <c r="GS59" s="69">
        <v>300</v>
      </c>
    </row>
    <row r="60" spans="1:201" ht="15" x14ac:dyDescent="0.25">
      <c r="A60" s="85">
        <v>9</v>
      </c>
      <c r="B60" s="69"/>
      <c r="C60" s="69"/>
      <c r="D60" s="69"/>
      <c r="E60" s="69"/>
      <c r="F60" s="69"/>
      <c r="G60" s="69"/>
      <c r="H60" s="69"/>
      <c r="I60" s="69"/>
      <c r="J60" s="69"/>
      <c r="K60" s="69"/>
      <c r="L60" s="69"/>
      <c r="M60" s="69"/>
      <c r="N60" s="69"/>
      <c r="O60" s="69"/>
      <c r="P60" s="69"/>
      <c r="Q60" s="69"/>
      <c r="R60" s="69"/>
      <c r="S60" s="69"/>
      <c r="T60" s="69"/>
      <c r="U60" s="69"/>
      <c r="V60" s="69"/>
      <c r="W60" s="69"/>
      <c r="X60" s="69"/>
      <c r="Y60" s="69"/>
      <c r="Z60" s="70"/>
      <c r="AA60" s="70"/>
      <c r="AB60" s="69"/>
      <c r="AC60" s="69"/>
      <c r="AD60" s="69"/>
      <c r="GR60">
        <v>40</v>
      </c>
      <c r="GS60" s="69">
        <v>400</v>
      </c>
    </row>
    <row r="61" spans="1:201" ht="15" x14ac:dyDescent="0.25">
      <c r="A61" s="85">
        <v>10</v>
      </c>
      <c r="GR61">
        <v>40</v>
      </c>
      <c r="GS61" s="69">
        <v>500</v>
      </c>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A2323-6BA4-4E25-BD75-2C9BAC6A22E5}">
  <dimension ref="A2:CY209"/>
  <sheetViews>
    <sheetView topLeftCell="A61" zoomScale="80" zoomScaleNormal="80" workbookViewId="0">
      <selection activeCell="CW208" sqref="CW208:CY209"/>
    </sheetView>
  </sheetViews>
  <sheetFormatPr defaultRowHeight="12.75" x14ac:dyDescent="0.2"/>
  <cols>
    <col min="1" max="1" width="18.42578125" customWidth="1"/>
    <col min="2" max="30" width="18.7109375" customWidth="1"/>
  </cols>
  <sheetData>
    <row r="2" spans="1:103" x14ac:dyDescent="0.2">
      <c r="C2" t="s">
        <v>44</v>
      </c>
      <c r="D2" t="s">
        <v>60</v>
      </c>
      <c r="E2" t="s">
        <v>61</v>
      </c>
      <c r="F2" t="s">
        <v>62</v>
      </c>
      <c r="G2" t="s">
        <v>63</v>
      </c>
      <c r="H2" t="s">
        <v>64</v>
      </c>
      <c r="I2" t="s">
        <v>65</v>
      </c>
      <c r="J2" t="s">
        <v>66</v>
      </c>
      <c r="K2" t="s">
        <v>67</v>
      </c>
      <c r="L2" t="s">
        <v>68</v>
      </c>
      <c r="M2" t="s">
        <v>69</v>
      </c>
      <c r="N2" t="s">
        <v>70</v>
      </c>
      <c r="O2" t="s">
        <v>71</v>
      </c>
      <c r="P2" t="s">
        <v>72</v>
      </c>
      <c r="Q2" t="s">
        <v>73</v>
      </c>
      <c r="R2" t="s">
        <v>74</v>
      </c>
      <c r="S2" t="s">
        <v>75</v>
      </c>
      <c r="T2" t="s">
        <v>76</v>
      </c>
      <c r="U2" t="s">
        <v>77</v>
      </c>
      <c r="V2" t="s">
        <v>78</v>
      </c>
      <c r="W2" t="s">
        <v>79</v>
      </c>
      <c r="X2" t="s">
        <v>80</v>
      </c>
      <c r="Y2" t="s">
        <v>81</v>
      </c>
      <c r="Z2" t="s">
        <v>82</v>
      </c>
      <c r="AA2" t="s">
        <v>83</v>
      </c>
      <c r="AB2" t="s">
        <v>84</v>
      </c>
      <c r="AC2" t="s">
        <v>85</v>
      </c>
      <c r="AD2" t="s">
        <v>86</v>
      </c>
      <c r="AE2" t="s">
        <v>87</v>
      </c>
      <c r="AF2" t="s">
        <v>88</v>
      </c>
      <c r="AG2" t="s">
        <v>89</v>
      </c>
      <c r="AH2" t="s">
        <v>90</v>
      </c>
      <c r="AI2" t="s">
        <v>91</v>
      </c>
      <c r="AJ2" t="s">
        <v>92</v>
      </c>
      <c r="AK2" t="s">
        <v>93</v>
      </c>
      <c r="AL2" t="s">
        <v>94</v>
      </c>
      <c r="AM2" t="s">
        <v>95</v>
      </c>
      <c r="AN2" t="s">
        <v>96</v>
      </c>
      <c r="AO2" t="s">
        <v>97</v>
      </c>
      <c r="AP2" t="s">
        <v>98</v>
      </c>
      <c r="AQ2" t="s">
        <v>99</v>
      </c>
      <c r="AR2" t="s">
        <v>100</v>
      </c>
      <c r="AS2" t="s">
        <v>101</v>
      </c>
      <c r="AT2" t="s">
        <v>102</v>
      </c>
      <c r="AU2" t="s">
        <v>103</v>
      </c>
      <c r="AV2" t="s">
        <v>104</v>
      </c>
      <c r="AW2" t="s">
        <v>105</v>
      </c>
      <c r="AX2" t="s">
        <v>106</v>
      </c>
      <c r="AY2" t="s">
        <v>107</v>
      </c>
      <c r="AZ2" t="s">
        <v>108</v>
      </c>
      <c r="BA2" t="s">
        <v>109</v>
      </c>
      <c r="BB2" t="s">
        <v>110</v>
      </c>
      <c r="BC2" t="s">
        <v>111</v>
      </c>
      <c r="BD2" t="s">
        <v>112</v>
      </c>
      <c r="BE2" t="s">
        <v>113</v>
      </c>
      <c r="BF2" t="s">
        <v>114</v>
      </c>
      <c r="BG2" t="s">
        <v>115</v>
      </c>
      <c r="BH2" t="s">
        <v>116</v>
      </c>
      <c r="BI2" t="s">
        <v>117</v>
      </c>
      <c r="BJ2" t="s">
        <v>118</v>
      </c>
      <c r="BK2" t="s">
        <v>119</v>
      </c>
      <c r="BL2" t="s">
        <v>120</v>
      </c>
      <c r="BM2" t="s">
        <v>121</v>
      </c>
      <c r="BN2" t="s">
        <v>122</v>
      </c>
      <c r="BO2" t="s">
        <v>123</v>
      </c>
      <c r="BP2" t="s">
        <v>124</v>
      </c>
      <c r="BQ2" t="s">
        <v>125</v>
      </c>
      <c r="BR2" t="s">
        <v>126</v>
      </c>
      <c r="BS2" t="s">
        <v>127</v>
      </c>
      <c r="BT2" t="s">
        <v>128</v>
      </c>
      <c r="BU2" t="s">
        <v>129</v>
      </c>
      <c r="BV2" t="s">
        <v>130</v>
      </c>
      <c r="BW2" t="s">
        <v>131</v>
      </c>
      <c r="BX2" t="s">
        <v>132</v>
      </c>
      <c r="BY2" t="s">
        <v>133</v>
      </c>
      <c r="BZ2" t="s">
        <v>134</v>
      </c>
      <c r="CA2" t="s">
        <v>135</v>
      </c>
      <c r="CB2" t="s">
        <v>136</v>
      </c>
      <c r="CC2" t="s">
        <v>137</v>
      </c>
      <c r="CD2" t="s">
        <v>138</v>
      </c>
      <c r="CE2" t="s">
        <v>139</v>
      </c>
      <c r="CF2" t="s">
        <v>140</v>
      </c>
      <c r="CG2" t="s">
        <v>141</v>
      </c>
      <c r="CH2" t="s">
        <v>142</v>
      </c>
      <c r="CI2" t="s">
        <v>143</v>
      </c>
      <c r="CJ2" t="s">
        <v>144</v>
      </c>
      <c r="CK2" t="s">
        <v>145</v>
      </c>
      <c r="CL2" t="s">
        <v>146</v>
      </c>
      <c r="CM2" t="s">
        <v>147</v>
      </c>
      <c r="CN2" t="s">
        <v>148</v>
      </c>
      <c r="CO2" t="s">
        <v>149</v>
      </c>
      <c r="CP2" t="s">
        <v>150</v>
      </c>
      <c r="CQ2" t="s">
        <v>151</v>
      </c>
      <c r="CR2" t="s">
        <v>152</v>
      </c>
      <c r="CS2" t="s">
        <v>153</v>
      </c>
      <c r="CT2" t="s">
        <v>154</v>
      </c>
      <c r="CU2" t="s">
        <v>155</v>
      </c>
      <c r="CV2" t="s">
        <v>156</v>
      </c>
      <c r="CW2" t="s">
        <v>157</v>
      </c>
      <c r="CX2" t="s">
        <v>158</v>
      </c>
      <c r="CY2" t="s">
        <v>159</v>
      </c>
    </row>
    <row r="3" spans="1:103" x14ac:dyDescent="0.2">
      <c r="C3" t="s">
        <v>45</v>
      </c>
    </row>
    <row r="4" spans="1:103" x14ac:dyDescent="0.2">
      <c r="C4" t="s">
        <v>46</v>
      </c>
      <c r="D4" s="65"/>
      <c r="E4" s="65"/>
      <c r="F4" s="65"/>
      <c r="G4" s="65"/>
      <c r="H4" s="65"/>
      <c r="I4" s="65"/>
      <c r="J4" s="65"/>
      <c r="K4" s="65"/>
      <c r="L4" s="65"/>
    </row>
    <row r="5" spans="1:103" x14ac:dyDescent="0.2">
      <c r="C5" t="s">
        <v>47</v>
      </c>
    </row>
    <row r="6" spans="1:103" x14ac:dyDescent="0.2">
      <c r="C6" t="s">
        <v>48</v>
      </c>
      <c r="D6" t="s">
        <v>160</v>
      </c>
      <c r="E6" t="s">
        <v>160</v>
      </c>
      <c r="F6" t="s">
        <v>160</v>
      </c>
      <c r="G6" t="s">
        <v>160</v>
      </c>
      <c r="H6" t="s">
        <v>160</v>
      </c>
      <c r="I6" t="s">
        <v>160</v>
      </c>
      <c r="J6" t="s">
        <v>160</v>
      </c>
      <c r="K6" t="s">
        <v>160</v>
      </c>
      <c r="L6" t="s">
        <v>160</v>
      </c>
      <c r="M6" t="s">
        <v>160</v>
      </c>
      <c r="N6" t="s">
        <v>160</v>
      </c>
      <c r="O6" t="s">
        <v>160</v>
      </c>
      <c r="P6" t="s">
        <v>160</v>
      </c>
      <c r="Q6" t="s">
        <v>160</v>
      </c>
      <c r="R6" t="s">
        <v>160</v>
      </c>
      <c r="S6" t="s">
        <v>160</v>
      </c>
      <c r="T6" t="s">
        <v>160</v>
      </c>
      <c r="U6" t="s">
        <v>160</v>
      </c>
      <c r="V6" t="s">
        <v>160</v>
      </c>
      <c r="W6" t="s">
        <v>160</v>
      </c>
      <c r="X6" t="s">
        <v>160</v>
      </c>
      <c r="Y6" t="s">
        <v>160</v>
      </c>
      <c r="Z6" t="s">
        <v>160</v>
      </c>
      <c r="AA6" t="s">
        <v>160</v>
      </c>
      <c r="AB6" t="s">
        <v>160</v>
      </c>
      <c r="AC6" t="s">
        <v>160</v>
      </c>
      <c r="AD6" t="s">
        <v>160</v>
      </c>
      <c r="AE6" t="s">
        <v>160</v>
      </c>
      <c r="AF6" t="s">
        <v>160</v>
      </c>
      <c r="AG6" t="s">
        <v>160</v>
      </c>
      <c r="AH6" t="s">
        <v>160</v>
      </c>
      <c r="AI6" t="s">
        <v>160</v>
      </c>
      <c r="AJ6" t="s">
        <v>160</v>
      </c>
      <c r="AK6" t="s">
        <v>160</v>
      </c>
      <c r="AL6" t="s">
        <v>160</v>
      </c>
      <c r="AM6" t="s">
        <v>160</v>
      </c>
      <c r="AN6" t="s">
        <v>160</v>
      </c>
      <c r="AO6" t="s">
        <v>160</v>
      </c>
      <c r="AP6" t="s">
        <v>160</v>
      </c>
      <c r="AQ6" t="s">
        <v>160</v>
      </c>
      <c r="AR6" t="s">
        <v>160</v>
      </c>
      <c r="AS6" t="s">
        <v>160</v>
      </c>
      <c r="AT6" t="s">
        <v>160</v>
      </c>
      <c r="AU6" t="s">
        <v>160</v>
      </c>
      <c r="AV6" t="s">
        <v>160</v>
      </c>
      <c r="AW6" t="s">
        <v>160</v>
      </c>
      <c r="AX6" t="s">
        <v>160</v>
      </c>
      <c r="AY6" t="s">
        <v>160</v>
      </c>
      <c r="AZ6" t="s">
        <v>160</v>
      </c>
      <c r="BA6" t="s">
        <v>160</v>
      </c>
      <c r="BB6" t="s">
        <v>160</v>
      </c>
      <c r="BC6" t="s">
        <v>160</v>
      </c>
      <c r="BD6" t="s">
        <v>160</v>
      </c>
      <c r="BE6" t="s">
        <v>160</v>
      </c>
      <c r="BF6" t="s">
        <v>160</v>
      </c>
      <c r="BG6" t="s">
        <v>160</v>
      </c>
      <c r="BH6" t="s">
        <v>160</v>
      </c>
      <c r="BI6" t="s">
        <v>160</v>
      </c>
      <c r="BJ6" t="s">
        <v>160</v>
      </c>
      <c r="BK6" t="s">
        <v>160</v>
      </c>
      <c r="BL6" t="s">
        <v>160</v>
      </c>
      <c r="BM6" t="s">
        <v>160</v>
      </c>
      <c r="BN6" t="s">
        <v>160</v>
      </c>
      <c r="BO6" t="s">
        <v>160</v>
      </c>
      <c r="BP6" t="s">
        <v>160</v>
      </c>
      <c r="BQ6" t="s">
        <v>160</v>
      </c>
      <c r="BR6" t="s">
        <v>160</v>
      </c>
      <c r="BS6" t="s">
        <v>160</v>
      </c>
      <c r="BT6" t="s">
        <v>160</v>
      </c>
      <c r="BU6" t="s">
        <v>160</v>
      </c>
      <c r="BV6" t="s">
        <v>160</v>
      </c>
      <c r="BW6" t="s">
        <v>160</v>
      </c>
      <c r="BX6" t="s">
        <v>160</v>
      </c>
      <c r="BY6" t="s">
        <v>160</v>
      </c>
      <c r="BZ6" t="s">
        <v>160</v>
      </c>
      <c r="CA6" t="s">
        <v>160</v>
      </c>
      <c r="CB6" t="s">
        <v>160</v>
      </c>
      <c r="CC6" t="s">
        <v>160</v>
      </c>
      <c r="CD6" t="s">
        <v>160</v>
      </c>
      <c r="CE6" t="s">
        <v>160</v>
      </c>
      <c r="CF6" t="s">
        <v>160</v>
      </c>
      <c r="CG6" t="s">
        <v>160</v>
      </c>
      <c r="CH6" t="s">
        <v>160</v>
      </c>
      <c r="CI6" t="s">
        <v>160</v>
      </c>
      <c r="CJ6" t="s">
        <v>160</v>
      </c>
      <c r="CK6" t="s">
        <v>160</v>
      </c>
      <c r="CL6" t="s">
        <v>160</v>
      </c>
      <c r="CM6" t="s">
        <v>160</v>
      </c>
      <c r="CN6" t="s">
        <v>160</v>
      </c>
      <c r="CO6" t="s">
        <v>160</v>
      </c>
      <c r="CP6" t="s">
        <v>160</v>
      </c>
      <c r="CQ6" t="s">
        <v>160</v>
      </c>
      <c r="CR6" t="s">
        <v>160</v>
      </c>
      <c r="CS6" t="s">
        <v>160</v>
      </c>
      <c r="CT6" t="s">
        <v>160</v>
      </c>
      <c r="CU6" t="s">
        <v>160</v>
      </c>
      <c r="CV6" t="s">
        <v>160</v>
      </c>
      <c r="CW6" t="s">
        <v>160</v>
      </c>
      <c r="CX6" t="s">
        <v>160</v>
      </c>
      <c r="CY6" t="s">
        <v>160</v>
      </c>
    </row>
    <row r="7" spans="1:103" x14ac:dyDescent="0.2">
      <c r="C7" t="s">
        <v>49</v>
      </c>
    </row>
    <row r="9" spans="1:103" x14ac:dyDescent="0.2">
      <c r="A9" t="s">
        <v>50</v>
      </c>
      <c r="B9" t="s">
        <v>51</v>
      </c>
      <c r="C9" t="s">
        <v>52</v>
      </c>
      <c r="D9" t="s">
        <v>53</v>
      </c>
      <c r="E9" t="s">
        <v>53</v>
      </c>
      <c r="F9" t="s">
        <v>53</v>
      </c>
      <c r="G9" t="s">
        <v>53</v>
      </c>
      <c r="H9" t="s">
        <v>53</v>
      </c>
      <c r="I9" t="s">
        <v>53</v>
      </c>
      <c r="J9" t="s">
        <v>53</v>
      </c>
      <c r="K9" t="s">
        <v>53</v>
      </c>
      <c r="L9" t="s">
        <v>53</v>
      </c>
      <c r="M9" t="s">
        <v>53</v>
      </c>
      <c r="N9" t="s">
        <v>53</v>
      </c>
      <c r="O9" t="s">
        <v>53</v>
      </c>
      <c r="P9" t="s">
        <v>53</v>
      </c>
      <c r="Q9" t="s">
        <v>53</v>
      </c>
      <c r="R9" t="s">
        <v>53</v>
      </c>
      <c r="S9" t="s">
        <v>53</v>
      </c>
      <c r="T9" t="s">
        <v>53</v>
      </c>
      <c r="U9" t="s">
        <v>53</v>
      </c>
      <c r="V9" t="s">
        <v>53</v>
      </c>
      <c r="W9" t="s">
        <v>53</v>
      </c>
      <c r="X9" t="s">
        <v>53</v>
      </c>
      <c r="Y9" t="s">
        <v>53</v>
      </c>
      <c r="Z9" t="s">
        <v>53</v>
      </c>
      <c r="AA9" t="s">
        <v>53</v>
      </c>
      <c r="AB9" t="s">
        <v>53</v>
      </c>
      <c r="AC9" t="s">
        <v>53</v>
      </c>
      <c r="AD9" t="s">
        <v>53</v>
      </c>
      <c r="AE9" t="s">
        <v>53</v>
      </c>
      <c r="AF9" t="s">
        <v>53</v>
      </c>
      <c r="AG9" t="s">
        <v>53</v>
      </c>
      <c r="AH9" t="s">
        <v>53</v>
      </c>
      <c r="AI9" t="s">
        <v>53</v>
      </c>
      <c r="AJ9" t="s">
        <v>53</v>
      </c>
      <c r="AK9" t="s">
        <v>53</v>
      </c>
      <c r="AL9" t="s">
        <v>53</v>
      </c>
      <c r="AM9" t="s">
        <v>53</v>
      </c>
      <c r="AN9" t="s">
        <v>53</v>
      </c>
      <c r="AO9" t="s">
        <v>53</v>
      </c>
      <c r="AP9" t="s">
        <v>53</v>
      </c>
      <c r="AQ9" t="s">
        <v>53</v>
      </c>
      <c r="AR9" t="s">
        <v>53</v>
      </c>
      <c r="AS9" t="s">
        <v>53</v>
      </c>
      <c r="AT9" t="s">
        <v>53</v>
      </c>
      <c r="AU9" t="s">
        <v>53</v>
      </c>
      <c r="AV9" t="s">
        <v>53</v>
      </c>
      <c r="AW9" t="s">
        <v>53</v>
      </c>
      <c r="AX9" t="s">
        <v>53</v>
      </c>
      <c r="AY9" t="s">
        <v>53</v>
      </c>
      <c r="AZ9" t="s">
        <v>53</v>
      </c>
      <c r="BA9" t="s">
        <v>53</v>
      </c>
      <c r="BB9" t="s">
        <v>53</v>
      </c>
      <c r="BC9" t="s">
        <v>53</v>
      </c>
      <c r="BD9" t="s">
        <v>53</v>
      </c>
      <c r="BE9" t="s">
        <v>53</v>
      </c>
      <c r="BF9" t="s">
        <v>53</v>
      </c>
      <c r="BG9" t="s">
        <v>53</v>
      </c>
      <c r="BH9" t="s">
        <v>53</v>
      </c>
      <c r="BI9" t="s">
        <v>53</v>
      </c>
      <c r="BJ9" t="s">
        <v>53</v>
      </c>
      <c r="BK9" t="s">
        <v>53</v>
      </c>
      <c r="BL9" t="s">
        <v>53</v>
      </c>
      <c r="BM9" t="s">
        <v>53</v>
      </c>
      <c r="BN9" t="s">
        <v>53</v>
      </c>
      <c r="BO9" t="s">
        <v>53</v>
      </c>
      <c r="BP9" t="s">
        <v>53</v>
      </c>
      <c r="BQ9" t="s">
        <v>53</v>
      </c>
      <c r="BR9" t="s">
        <v>53</v>
      </c>
      <c r="BS9" t="s">
        <v>53</v>
      </c>
      <c r="BT9" t="s">
        <v>53</v>
      </c>
      <c r="BU9" t="s">
        <v>53</v>
      </c>
      <c r="BV9" t="s">
        <v>53</v>
      </c>
      <c r="BW9" t="s">
        <v>53</v>
      </c>
      <c r="BX9" t="s">
        <v>53</v>
      </c>
      <c r="BY9" t="s">
        <v>53</v>
      </c>
      <c r="BZ9" t="s">
        <v>53</v>
      </c>
      <c r="CA9" t="s">
        <v>53</v>
      </c>
      <c r="CB9" t="s">
        <v>53</v>
      </c>
      <c r="CC9" t="s">
        <v>53</v>
      </c>
      <c r="CD9" t="s">
        <v>53</v>
      </c>
      <c r="CE9" t="s">
        <v>53</v>
      </c>
      <c r="CF9" t="s">
        <v>53</v>
      </c>
      <c r="CG9" t="s">
        <v>53</v>
      </c>
      <c r="CH9" t="s">
        <v>53</v>
      </c>
      <c r="CI9" t="s">
        <v>53</v>
      </c>
      <c r="CJ9" t="s">
        <v>53</v>
      </c>
      <c r="CK9" t="s">
        <v>53</v>
      </c>
      <c r="CL9" t="s">
        <v>53</v>
      </c>
      <c r="CM9" t="s">
        <v>53</v>
      </c>
      <c r="CN9" t="s">
        <v>53</v>
      </c>
      <c r="CO9" t="s">
        <v>53</v>
      </c>
      <c r="CP9" t="s">
        <v>53</v>
      </c>
      <c r="CQ9" t="s">
        <v>53</v>
      </c>
      <c r="CR9" t="s">
        <v>53</v>
      </c>
      <c r="CS9" t="s">
        <v>53</v>
      </c>
      <c r="CT9" t="s">
        <v>53</v>
      </c>
      <c r="CU9" t="s">
        <v>53</v>
      </c>
      <c r="CV9" t="s">
        <v>53</v>
      </c>
      <c r="CW9" t="s">
        <v>53</v>
      </c>
      <c r="CX9" t="s">
        <v>53</v>
      </c>
      <c r="CY9" t="s">
        <v>53</v>
      </c>
    </row>
    <row r="10" spans="1:103" x14ac:dyDescent="0.2">
      <c r="A10">
        <v>1</v>
      </c>
      <c r="B10">
        <f>'Cal Data'!B10</f>
        <v>0</v>
      </c>
      <c r="C10">
        <f>'Cal Data'!C10</f>
        <v>0</v>
      </c>
    </row>
    <row r="11" spans="1:103" x14ac:dyDescent="0.2">
      <c r="A11">
        <v>2</v>
      </c>
      <c r="B11">
        <f>'Cal Data'!B11</f>
        <v>0</v>
      </c>
      <c r="C11">
        <f>'Cal Data'!C11</f>
        <v>0</v>
      </c>
    </row>
    <row r="12" spans="1:103" x14ac:dyDescent="0.2">
      <c r="A12">
        <v>3</v>
      </c>
      <c r="B12">
        <f>'Cal Data'!B12</f>
        <v>0</v>
      </c>
      <c r="C12">
        <f>'Cal Data'!C12</f>
        <v>0</v>
      </c>
    </row>
    <row r="13" spans="1:103" x14ac:dyDescent="0.2">
      <c r="A13">
        <v>4</v>
      </c>
      <c r="B13">
        <f>'Cal Data'!B13</f>
        <v>0</v>
      </c>
      <c r="C13">
        <f>'Cal Data'!C13</f>
        <v>0</v>
      </c>
    </row>
    <row r="14" spans="1:103" x14ac:dyDescent="0.2">
      <c r="A14">
        <v>5</v>
      </c>
      <c r="B14">
        <f>'Cal Data'!B14</f>
        <v>0</v>
      </c>
      <c r="C14">
        <f>'Cal Data'!C14</f>
        <v>0</v>
      </c>
    </row>
    <row r="15" spans="1:103" x14ac:dyDescent="0.2">
      <c r="A15">
        <v>6</v>
      </c>
      <c r="B15">
        <f>'Cal Data'!B15</f>
        <v>0</v>
      </c>
      <c r="C15">
        <f>'Cal Data'!C15</f>
        <v>0</v>
      </c>
    </row>
    <row r="16" spans="1:103" x14ac:dyDescent="0.2">
      <c r="A16">
        <v>7</v>
      </c>
      <c r="B16">
        <f>'Cal Data'!B16</f>
        <v>0</v>
      </c>
      <c r="C16">
        <f>'Cal Data'!C16</f>
        <v>0</v>
      </c>
    </row>
    <row r="17" spans="1:3" x14ac:dyDescent="0.2">
      <c r="A17">
        <v>8</v>
      </c>
      <c r="B17">
        <f>'Cal Data'!B17</f>
        <v>0</v>
      </c>
      <c r="C17">
        <f>'Cal Data'!C17</f>
        <v>0</v>
      </c>
    </row>
    <row r="18" spans="1:3" x14ac:dyDescent="0.2">
      <c r="A18">
        <v>9</v>
      </c>
      <c r="B18">
        <f>'Cal Data'!B18</f>
        <v>0</v>
      </c>
      <c r="C18">
        <f>'Cal Data'!C18</f>
        <v>0</v>
      </c>
    </row>
    <row r="19" spans="1:3" x14ac:dyDescent="0.2">
      <c r="A19">
        <v>10</v>
      </c>
      <c r="B19">
        <f>'Cal Data'!B19</f>
        <v>0</v>
      </c>
      <c r="C19">
        <f>'Cal Data'!C19</f>
        <v>0</v>
      </c>
    </row>
    <row r="20" spans="1:3" x14ac:dyDescent="0.2">
      <c r="A20">
        <v>11</v>
      </c>
      <c r="B20">
        <f>'Cal Data'!B20</f>
        <v>0</v>
      </c>
      <c r="C20">
        <f>'Cal Data'!C20</f>
        <v>0</v>
      </c>
    </row>
    <row r="21" spans="1:3" x14ac:dyDescent="0.2">
      <c r="A21">
        <v>12</v>
      </c>
      <c r="B21">
        <f>'Cal Data'!B21</f>
        <v>0</v>
      </c>
      <c r="C21">
        <f>'Cal Data'!C21</f>
        <v>0</v>
      </c>
    </row>
    <row r="22" spans="1:3" x14ac:dyDescent="0.2">
      <c r="A22">
        <v>13</v>
      </c>
      <c r="B22">
        <f>'Cal Data'!B22</f>
        <v>0</v>
      </c>
      <c r="C22">
        <f>'Cal Data'!C22</f>
        <v>0</v>
      </c>
    </row>
    <row r="23" spans="1:3" x14ac:dyDescent="0.2">
      <c r="A23">
        <v>14</v>
      </c>
      <c r="B23">
        <f>'Cal Data'!B23</f>
        <v>0</v>
      </c>
      <c r="C23">
        <f>'Cal Data'!C23</f>
        <v>0</v>
      </c>
    </row>
    <row r="24" spans="1:3" x14ac:dyDescent="0.2">
      <c r="A24">
        <v>15</v>
      </c>
      <c r="B24">
        <f>'Cal Data'!B24</f>
        <v>0</v>
      </c>
      <c r="C24">
        <f>'Cal Data'!C24</f>
        <v>0</v>
      </c>
    </row>
    <row r="25" spans="1:3" x14ac:dyDescent="0.2">
      <c r="A25">
        <v>16</v>
      </c>
      <c r="B25">
        <f>'Cal Data'!B25</f>
        <v>0</v>
      </c>
      <c r="C25">
        <f>'Cal Data'!C25</f>
        <v>0</v>
      </c>
    </row>
    <row r="26" spans="1:3" x14ac:dyDescent="0.2">
      <c r="A26">
        <v>17</v>
      </c>
      <c r="B26">
        <f>'Cal Data'!B26</f>
        <v>0</v>
      </c>
      <c r="C26">
        <f>'Cal Data'!C26</f>
        <v>0</v>
      </c>
    </row>
    <row r="27" spans="1:3" x14ac:dyDescent="0.2">
      <c r="A27">
        <v>18</v>
      </c>
      <c r="B27">
        <f>'Cal Data'!B27</f>
        <v>0</v>
      </c>
      <c r="C27">
        <f>'Cal Data'!C27</f>
        <v>0</v>
      </c>
    </row>
    <row r="28" spans="1:3" x14ac:dyDescent="0.2">
      <c r="A28">
        <v>19</v>
      </c>
      <c r="B28">
        <f>'Cal Data'!B28</f>
        <v>0</v>
      </c>
      <c r="C28">
        <f>'Cal Data'!C28</f>
        <v>0</v>
      </c>
    </row>
    <row r="29" spans="1:3" x14ac:dyDescent="0.2">
      <c r="A29">
        <v>20</v>
      </c>
      <c r="B29">
        <f>'Cal Data'!B29</f>
        <v>0</v>
      </c>
      <c r="C29">
        <f>'Cal Data'!C29</f>
        <v>0</v>
      </c>
    </row>
    <row r="30" spans="1:3" x14ac:dyDescent="0.2">
      <c r="A30">
        <v>21</v>
      </c>
      <c r="B30">
        <f>'Cal Data'!B30</f>
        <v>0</v>
      </c>
      <c r="C30">
        <f>'Cal Data'!C30</f>
        <v>0</v>
      </c>
    </row>
    <row r="31" spans="1:3" x14ac:dyDescent="0.2">
      <c r="A31">
        <v>22</v>
      </c>
      <c r="B31">
        <f>'Cal Data'!B31</f>
        <v>0</v>
      </c>
      <c r="C31">
        <f>'Cal Data'!C31</f>
        <v>0</v>
      </c>
    </row>
    <row r="32" spans="1:3" x14ac:dyDescent="0.2">
      <c r="A32">
        <v>23</v>
      </c>
      <c r="B32">
        <f>'Cal Data'!B32</f>
        <v>0</v>
      </c>
      <c r="C32">
        <f>'Cal Data'!C32</f>
        <v>0</v>
      </c>
    </row>
    <row r="33" spans="1:45" x14ac:dyDescent="0.2">
      <c r="A33">
        <v>24</v>
      </c>
      <c r="B33">
        <f>'Cal Data'!B33</f>
        <v>0</v>
      </c>
      <c r="C33">
        <f>'Cal Data'!C33</f>
        <v>0</v>
      </c>
    </row>
    <row r="34" spans="1:45" x14ac:dyDescent="0.2">
      <c r="A34">
        <v>25</v>
      </c>
      <c r="B34">
        <f>'Cal Data'!B34</f>
        <v>0</v>
      </c>
      <c r="C34">
        <f>'Cal Data'!C34</f>
        <v>0</v>
      </c>
    </row>
    <row r="35" spans="1:45" x14ac:dyDescent="0.2">
      <c r="A35">
        <v>26</v>
      </c>
      <c r="B35">
        <f>'Cal Data'!B35</f>
        <v>0</v>
      </c>
      <c r="C35">
        <f>'Cal Data'!C35</f>
        <v>0</v>
      </c>
    </row>
    <row r="36" spans="1:45" x14ac:dyDescent="0.2">
      <c r="A36">
        <v>27</v>
      </c>
      <c r="B36">
        <f>'Cal Data'!B36</f>
        <v>0</v>
      </c>
      <c r="C36">
        <f>'Cal Data'!C36</f>
        <v>0</v>
      </c>
    </row>
    <row r="37" spans="1:45" x14ac:dyDescent="0.2">
      <c r="A37">
        <v>28</v>
      </c>
      <c r="B37">
        <f>'Cal Data'!B37</f>
        <v>0</v>
      </c>
      <c r="C37">
        <f>'Cal Data'!C37</f>
        <v>0</v>
      </c>
    </row>
    <row r="38" spans="1:45" x14ac:dyDescent="0.2">
      <c r="A38">
        <v>29</v>
      </c>
      <c r="B38">
        <f>'Cal Data'!B38</f>
        <v>0</v>
      </c>
      <c r="C38">
        <f>'Cal Data'!C38</f>
        <v>0</v>
      </c>
    </row>
    <row r="39" spans="1:45" x14ac:dyDescent="0.2">
      <c r="A39">
        <v>30</v>
      </c>
      <c r="B39">
        <f>'Cal Data'!B39</f>
        <v>0</v>
      </c>
      <c r="C39">
        <f>'Cal Data'!C39</f>
        <v>0</v>
      </c>
    </row>
    <row r="40" spans="1:45" x14ac:dyDescent="0.2">
      <c r="A40">
        <v>31</v>
      </c>
      <c r="B40">
        <f>'Cal Data'!B40</f>
        <v>0</v>
      </c>
      <c r="C40">
        <f>'Cal Data'!C40</f>
        <v>0</v>
      </c>
    </row>
    <row r="41" spans="1:45" x14ac:dyDescent="0.2">
      <c r="A41">
        <v>32</v>
      </c>
      <c r="B41">
        <f>'Cal Data'!B41</f>
        <v>0</v>
      </c>
      <c r="C41">
        <f>'Cal Data'!C41</f>
        <v>0</v>
      </c>
    </row>
    <row r="42" spans="1:45" x14ac:dyDescent="0.2">
      <c r="A42">
        <v>33</v>
      </c>
      <c r="B42">
        <f>'Cal Data'!B42</f>
        <v>0</v>
      </c>
      <c r="C42">
        <f>'Cal Data'!C42</f>
        <v>0</v>
      </c>
    </row>
    <row r="43" spans="1:45" s="66" customFormat="1" ht="12" customHeight="1" x14ac:dyDescent="0.2">
      <c r="A43">
        <v>34</v>
      </c>
      <c r="B43">
        <f>'Cal Data'!B43</f>
        <v>0</v>
      </c>
      <c r="C43">
        <f>'Cal Data'!C43</f>
        <v>0</v>
      </c>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row>
    <row r="44" spans="1:45" s="66" customFormat="1" x14ac:dyDescent="0.2">
      <c r="A44">
        <v>35</v>
      </c>
      <c r="B44">
        <f>'Cal Data'!B44</f>
        <v>0</v>
      </c>
      <c r="C44">
        <f>'Cal Data'!C44</f>
        <v>0</v>
      </c>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row>
    <row r="45" spans="1:45" x14ac:dyDescent="0.2">
      <c r="A45">
        <v>36</v>
      </c>
      <c r="B45">
        <f>'Cal Data'!B45</f>
        <v>0</v>
      </c>
      <c r="C45">
        <f>'Cal Data'!C45</f>
        <v>0</v>
      </c>
    </row>
    <row r="46" spans="1:45" x14ac:dyDescent="0.2">
      <c r="A46">
        <v>37</v>
      </c>
      <c r="B46">
        <f>'Cal Data'!B46</f>
        <v>0</v>
      </c>
      <c r="C46">
        <f>'Cal Data'!C46</f>
        <v>0</v>
      </c>
    </row>
    <row r="47" spans="1:45" x14ac:dyDescent="0.2">
      <c r="A47">
        <v>38</v>
      </c>
      <c r="B47">
        <f>'Cal Data'!B47</f>
        <v>0</v>
      </c>
      <c r="C47">
        <f>'Cal Data'!C47</f>
        <v>0</v>
      </c>
    </row>
    <row r="48" spans="1:45" x14ac:dyDescent="0.2">
      <c r="A48">
        <v>39</v>
      </c>
      <c r="B48">
        <f>'Cal Data'!B48</f>
        <v>0</v>
      </c>
      <c r="C48">
        <f>'Cal Data'!C48</f>
        <v>0</v>
      </c>
    </row>
    <row r="49" spans="1:3" x14ac:dyDescent="0.2">
      <c r="A49">
        <v>40</v>
      </c>
      <c r="B49">
        <f>'Cal Data'!B49</f>
        <v>0</v>
      </c>
      <c r="C49">
        <f>'Cal Data'!C49</f>
        <v>0</v>
      </c>
    </row>
    <row r="50" spans="1:3" x14ac:dyDescent="0.2">
      <c r="A50">
        <v>41</v>
      </c>
      <c r="B50">
        <f>'Cal Data'!B50</f>
        <v>0</v>
      </c>
      <c r="C50">
        <f>'Cal Data'!C50</f>
        <v>0</v>
      </c>
    </row>
    <row r="51" spans="1:3" x14ac:dyDescent="0.2">
      <c r="A51">
        <v>42</v>
      </c>
      <c r="B51">
        <f>'Cal Data'!B51</f>
        <v>0</v>
      </c>
      <c r="C51">
        <f>'Cal Data'!C51</f>
        <v>0</v>
      </c>
    </row>
    <row r="52" spans="1:3" x14ac:dyDescent="0.2">
      <c r="A52">
        <v>43</v>
      </c>
      <c r="B52">
        <f>'Cal Data'!B52</f>
        <v>0</v>
      </c>
      <c r="C52">
        <f>'Cal Data'!C52</f>
        <v>0</v>
      </c>
    </row>
    <row r="53" spans="1:3" x14ac:dyDescent="0.2">
      <c r="A53">
        <v>44</v>
      </c>
      <c r="B53">
        <f>'Cal Data'!B53</f>
        <v>0</v>
      </c>
      <c r="C53">
        <f>'Cal Data'!C53</f>
        <v>0</v>
      </c>
    </row>
    <row r="54" spans="1:3" x14ac:dyDescent="0.2">
      <c r="A54">
        <v>45</v>
      </c>
      <c r="B54">
        <f>'Cal Data'!B54</f>
        <v>0</v>
      </c>
      <c r="C54">
        <f>'Cal Data'!C54</f>
        <v>0</v>
      </c>
    </row>
    <row r="55" spans="1:3" x14ac:dyDescent="0.2">
      <c r="A55">
        <v>46</v>
      </c>
      <c r="B55">
        <f>'Cal Data'!B55</f>
        <v>0</v>
      </c>
      <c r="C55">
        <f>'Cal Data'!C55</f>
        <v>0</v>
      </c>
    </row>
    <row r="56" spans="1:3" x14ac:dyDescent="0.2">
      <c r="A56">
        <v>47</v>
      </c>
      <c r="B56">
        <f>'Cal Data'!B56</f>
        <v>0</v>
      </c>
      <c r="C56">
        <f>'Cal Data'!C56</f>
        <v>0</v>
      </c>
    </row>
    <row r="57" spans="1:3" x14ac:dyDescent="0.2">
      <c r="A57">
        <v>48</v>
      </c>
      <c r="B57">
        <f>'Cal Data'!B57</f>
        <v>0</v>
      </c>
      <c r="C57">
        <f>'Cal Data'!C57</f>
        <v>0</v>
      </c>
    </row>
    <row r="58" spans="1:3" x14ac:dyDescent="0.2">
      <c r="A58">
        <v>49</v>
      </c>
      <c r="B58">
        <f>'Cal Data'!B58</f>
        <v>0</v>
      </c>
      <c r="C58">
        <f>'Cal Data'!C58</f>
        <v>0</v>
      </c>
    </row>
    <row r="59" spans="1:3" x14ac:dyDescent="0.2">
      <c r="A59">
        <v>50</v>
      </c>
      <c r="B59">
        <f>'Cal Data'!B59</f>
        <v>0</v>
      </c>
      <c r="C59">
        <f>'Cal Data'!C59</f>
        <v>0</v>
      </c>
    </row>
    <row r="60" spans="1:3" x14ac:dyDescent="0.2">
      <c r="A60">
        <v>51</v>
      </c>
      <c r="B60">
        <f>'Cal Data'!B60</f>
        <v>0</v>
      </c>
      <c r="C60">
        <f>'Cal Data'!C60</f>
        <v>0</v>
      </c>
    </row>
    <row r="61" spans="1:3" x14ac:dyDescent="0.2">
      <c r="A61">
        <v>52</v>
      </c>
      <c r="B61">
        <f>'Cal Data'!B61</f>
        <v>0</v>
      </c>
      <c r="C61">
        <f>'Cal Data'!C61</f>
        <v>0</v>
      </c>
    </row>
    <row r="62" spans="1:3" x14ac:dyDescent="0.2">
      <c r="A62">
        <v>53</v>
      </c>
      <c r="B62">
        <f>'Cal Data'!B62</f>
        <v>0</v>
      </c>
      <c r="C62">
        <f>'Cal Data'!C62</f>
        <v>0</v>
      </c>
    </row>
    <row r="63" spans="1:3" x14ac:dyDescent="0.2">
      <c r="A63">
        <v>54</v>
      </c>
      <c r="B63">
        <f>'Cal Data'!B63</f>
        <v>0</v>
      </c>
      <c r="C63">
        <f>'Cal Data'!C63</f>
        <v>0</v>
      </c>
    </row>
    <row r="64" spans="1:3" x14ac:dyDescent="0.2">
      <c r="A64">
        <v>55</v>
      </c>
      <c r="B64">
        <f>'Cal Data'!B64</f>
        <v>0</v>
      </c>
      <c r="C64">
        <f>'Cal Data'!C64</f>
        <v>0</v>
      </c>
    </row>
    <row r="65" spans="1:3" x14ac:dyDescent="0.2">
      <c r="A65">
        <v>56</v>
      </c>
      <c r="B65">
        <f>'Cal Data'!B65</f>
        <v>0</v>
      </c>
      <c r="C65">
        <f>'Cal Data'!C65</f>
        <v>0</v>
      </c>
    </row>
    <row r="66" spans="1:3" x14ac:dyDescent="0.2">
      <c r="A66">
        <v>57</v>
      </c>
      <c r="B66">
        <f>'Cal Data'!B66</f>
        <v>0</v>
      </c>
      <c r="C66">
        <f>'Cal Data'!C66</f>
        <v>0</v>
      </c>
    </row>
    <row r="67" spans="1:3" x14ac:dyDescent="0.2">
      <c r="A67">
        <v>58</v>
      </c>
      <c r="B67">
        <f>'Cal Data'!B67</f>
        <v>0</v>
      </c>
      <c r="C67">
        <f>'Cal Data'!C67</f>
        <v>0</v>
      </c>
    </row>
    <row r="68" spans="1:3" x14ac:dyDescent="0.2">
      <c r="A68">
        <v>59</v>
      </c>
      <c r="B68">
        <f>'Cal Data'!B68</f>
        <v>0</v>
      </c>
      <c r="C68">
        <f>'Cal Data'!C68</f>
        <v>0</v>
      </c>
    </row>
    <row r="69" spans="1:3" x14ac:dyDescent="0.2">
      <c r="A69">
        <v>60</v>
      </c>
      <c r="B69">
        <f>'Cal Data'!B69</f>
        <v>0</v>
      </c>
      <c r="C69">
        <f>'Cal Data'!C69</f>
        <v>0</v>
      </c>
    </row>
    <row r="70" spans="1:3" x14ac:dyDescent="0.2">
      <c r="A70">
        <v>61</v>
      </c>
      <c r="B70">
        <f>'Cal Data'!B70</f>
        <v>0</v>
      </c>
      <c r="C70">
        <f>'Cal Data'!C70</f>
        <v>0</v>
      </c>
    </row>
    <row r="71" spans="1:3" x14ac:dyDescent="0.2">
      <c r="A71">
        <v>62</v>
      </c>
      <c r="B71">
        <f>'Cal Data'!B71</f>
        <v>0</v>
      </c>
      <c r="C71">
        <f>'Cal Data'!C71</f>
        <v>0</v>
      </c>
    </row>
    <row r="72" spans="1:3" x14ac:dyDescent="0.2">
      <c r="A72">
        <v>63</v>
      </c>
      <c r="B72">
        <f>'Cal Data'!B72</f>
        <v>0</v>
      </c>
      <c r="C72">
        <f>'Cal Data'!C72</f>
        <v>0</v>
      </c>
    </row>
    <row r="73" spans="1:3" x14ac:dyDescent="0.2">
      <c r="A73">
        <v>64</v>
      </c>
      <c r="B73">
        <f>'Cal Data'!B73</f>
        <v>0</v>
      </c>
      <c r="C73">
        <f>'Cal Data'!C73</f>
        <v>0</v>
      </c>
    </row>
    <row r="74" spans="1:3" x14ac:dyDescent="0.2">
      <c r="A74">
        <v>65</v>
      </c>
      <c r="B74">
        <f>'Cal Data'!B74</f>
        <v>0</v>
      </c>
      <c r="C74">
        <f>'Cal Data'!C74</f>
        <v>0</v>
      </c>
    </row>
    <row r="75" spans="1:3" x14ac:dyDescent="0.2">
      <c r="A75">
        <v>66</v>
      </c>
      <c r="B75">
        <f>'Cal Data'!B75</f>
        <v>0</v>
      </c>
      <c r="C75">
        <f>'Cal Data'!C75</f>
        <v>0</v>
      </c>
    </row>
    <row r="76" spans="1:3" x14ac:dyDescent="0.2">
      <c r="A76">
        <v>67</v>
      </c>
      <c r="B76">
        <f>'Cal Data'!B76</f>
        <v>0</v>
      </c>
      <c r="C76">
        <f>'Cal Data'!C76</f>
        <v>0</v>
      </c>
    </row>
    <row r="77" spans="1:3" x14ac:dyDescent="0.2">
      <c r="A77">
        <v>68</v>
      </c>
      <c r="B77">
        <f>'Cal Data'!B77</f>
        <v>0</v>
      </c>
      <c r="C77">
        <f>'Cal Data'!C77</f>
        <v>0</v>
      </c>
    </row>
    <row r="78" spans="1:3" x14ac:dyDescent="0.2">
      <c r="A78">
        <v>69</v>
      </c>
      <c r="B78">
        <f>'Cal Data'!B78</f>
        <v>0</v>
      </c>
      <c r="C78">
        <f>'Cal Data'!C78</f>
        <v>0</v>
      </c>
    </row>
    <row r="79" spans="1:3" x14ac:dyDescent="0.2">
      <c r="A79">
        <v>70</v>
      </c>
      <c r="B79">
        <f>'Cal Data'!B79</f>
        <v>0</v>
      </c>
      <c r="C79">
        <f>'Cal Data'!C79</f>
        <v>0</v>
      </c>
    </row>
    <row r="80" spans="1:3" x14ac:dyDescent="0.2">
      <c r="A80">
        <v>71</v>
      </c>
      <c r="B80">
        <f>'Cal Data'!B80</f>
        <v>0</v>
      </c>
      <c r="C80">
        <f>'Cal Data'!C80</f>
        <v>0</v>
      </c>
    </row>
    <row r="81" spans="1:3" x14ac:dyDescent="0.2">
      <c r="A81">
        <v>72</v>
      </c>
      <c r="B81">
        <f>'Cal Data'!B81</f>
        <v>0</v>
      </c>
      <c r="C81">
        <f>'Cal Data'!C81</f>
        <v>0</v>
      </c>
    </row>
    <row r="82" spans="1:3" x14ac:dyDescent="0.2">
      <c r="A82">
        <v>73</v>
      </c>
      <c r="B82">
        <f>'Cal Data'!B82</f>
        <v>0</v>
      </c>
      <c r="C82">
        <f>'Cal Data'!C82</f>
        <v>0</v>
      </c>
    </row>
    <row r="83" spans="1:3" x14ac:dyDescent="0.2">
      <c r="A83">
        <v>74</v>
      </c>
      <c r="B83">
        <f>'Cal Data'!B83</f>
        <v>0</v>
      </c>
      <c r="C83">
        <f>'Cal Data'!C83</f>
        <v>0</v>
      </c>
    </row>
    <row r="84" spans="1:3" x14ac:dyDescent="0.2">
      <c r="A84">
        <v>75</v>
      </c>
      <c r="B84">
        <f>'Cal Data'!B84</f>
        <v>0</v>
      </c>
      <c r="C84">
        <f>'Cal Data'!C84</f>
        <v>0</v>
      </c>
    </row>
    <row r="85" spans="1:3" x14ac:dyDescent="0.2">
      <c r="A85">
        <v>76</v>
      </c>
      <c r="B85">
        <f>'Cal Data'!B85</f>
        <v>0</v>
      </c>
      <c r="C85">
        <f>'Cal Data'!C85</f>
        <v>0</v>
      </c>
    </row>
    <row r="86" spans="1:3" x14ac:dyDescent="0.2">
      <c r="A86">
        <v>77</v>
      </c>
      <c r="B86">
        <f>'Cal Data'!B86</f>
        <v>0</v>
      </c>
      <c r="C86">
        <f>'Cal Data'!C86</f>
        <v>0</v>
      </c>
    </row>
    <row r="87" spans="1:3" x14ac:dyDescent="0.2">
      <c r="A87">
        <v>78</v>
      </c>
      <c r="B87">
        <f>'Cal Data'!B87</f>
        <v>0</v>
      </c>
      <c r="C87">
        <f>'Cal Data'!C87</f>
        <v>0</v>
      </c>
    </row>
    <row r="88" spans="1:3" x14ac:dyDescent="0.2">
      <c r="A88">
        <v>79</v>
      </c>
      <c r="B88">
        <f>'Cal Data'!B88</f>
        <v>0</v>
      </c>
      <c r="C88">
        <f>'Cal Data'!C88</f>
        <v>0</v>
      </c>
    </row>
    <row r="89" spans="1:3" x14ac:dyDescent="0.2">
      <c r="A89">
        <v>80</v>
      </c>
      <c r="B89">
        <f>'Cal Data'!B89</f>
        <v>0</v>
      </c>
      <c r="C89">
        <f>'Cal Data'!C89</f>
        <v>0</v>
      </c>
    </row>
    <row r="90" spans="1:3" x14ac:dyDescent="0.2">
      <c r="A90">
        <v>81</v>
      </c>
      <c r="B90">
        <f>'Cal Data'!B90</f>
        <v>0</v>
      </c>
      <c r="C90">
        <f>'Cal Data'!C90</f>
        <v>0</v>
      </c>
    </row>
    <row r="91" spans="1:3" x14ac:dyDescent="0.2">
      <c r="A91">
        <v>82</v>
      </c>
      <c r="B91">
        <f>'Cal Data'!B91</f>
        <v>0</v>
      </c>
      <c r="C91">
        <f>'Cal Data'!C91</f>
        <v>0</v>
      </c>
    </row>
    <row r="92" spans="1:3" x14ac:dyDescent="0.2">
      <c r="A92">
        <v>83</v>
      </c>
      <c r="B92">
        <f>'Cal Data'!B92</f>
        <v>0</v>
      </c>
      <c r="C92">
        <f>'Cal Data'!C92</f>
        <v>0</v>
      </c>
    </row>
    <row r="93" spans="1:3" x14ac:dyDescent="0.2">
      <c r="A93">
        <v>84</v>
      </c>
      <c r="B93">
        <f>'Cal Data'!B93</f>
        <v>0</v>
      </c>
      <c r="C93">
        <f>'Cal Data'!C93</f>
        <v>0</v>
      </c>
    </row>
    <row r="94" spans="1:3" x14ac:dyDescent="0.2">
      <c r="A94">
        <v>85</v>
      </c>
      <c r="B94">
        <f>'Cal Data'!B94</f>
        <v>0</v>
      </c>
      <c r="C94">
        <f>'Cal Data'!C94</f>
        <v>0</v>
      </c>
    </row>
    <row r="95" spans="1:3" x14ac:dyDescent="0.2">
      <c r="A95">
        <v>86</v>
      </c>
      <c r="B95">
        <f>'Cal Data'!B95</f>
        <v>0</v>
      </c>
      <c r="C95">
        <f>'Cal Data'!C95</f>
        <v>0</v>
      </c>
    </row>
    <row r="96" spans="1:3" x14ac:dyDescent="0.2">
      <c r="A96">
        <v>87</v>
      </c>
      <c r="B96">
        <f>'Cal Data'!B96</f>
        <v>0</v>
      </c>
      <c r="C96">
        <f>'Cal Data'!C96</f>
        <v>0</v>
      </c>
    </row>
    <row r="97" spans="1:3" x14ac:dyDescent="0.2">
      <c r="A97">
        <v>88</v>
      </c>
      <c r="B97">
        <f>'Cal Data'!B97</f>
        <v>0</v>
      </c>
      <c r="C97">
        <f>'Cal Data'!C97</f>
        <v>0</v>
      </c>
    </row>
    <row r="98" spans="1:3" x14ac:dyDescent="0.2">
      <c r="A98">
        <v>89</v>
      </c>
      <c r="B98">
        <f>'Cal Data'!B98</f>
        <v>0</v>
      </c>
      <c r="C98">
        <f>'Cal Data'!C98</f>
        <v>0</v>
      </c>
    </row>
    <row r="99" spans="1:3" x14ac:dyDescent="0.2">
      <c r="A99">
        <v>90</v>
      </c>
      <c r="B99">
        <f>'Cal Data'!B99</f>
        <v>0</v>
      </c>
      <c r="C99">
        <f>'Cal Data'!C99</f>
        <v>0</v>
      </c>
    </row>
    <row r="100" spans="1:3" x14ac:dyDescent="0.2">
      <c r="A100">
        <v>91</v>
      </c>
      <c r="B100">
        <f>'Cal Data'!B100</f>
        <v>0</v>
      </c>
      <c r="C100">
        <f>'Cal Data'!C100</f>
        <v>0</v>
      </c>
    </row>
    <row r="101" spans="1:3" x14ac:dyDescent="0.2">
      <c r="A101">
        <v>92</v>
      </c>
      <c r="B101">
        <f>'Cal Data'!B101</f>
        <v>0</v>
      </c>
      <c r="C101">
        <f>'Cal Data'!C101</f>
        <v>0</v>
      </c>
    </row>
    <row r="102" spans="1:3" x14ac:dyDescent="0.2">
      <c r="A102">
        <v>93</v>
      </c>
      <c r="B102">
        <f>'Cal Data'!B102</f>
        <v>0</v>
      </c>
      <c r="C102">
        <f>'Cal Data'!C102</f>
        <v>0</v>
      </c>
    </row>
    <row r="103" spans="1:3" x14ac:dyDescent="0.2">
      <c r="A103">
        <v>94</v>
      </c>
      <c r="B103">
        <f>'Cal Data'!B103</f>
        <v>0</v>
      </c>
      <c r="C103">
        <f>'Cal Data'!C103</f>
        <v>0</v>
      </c>
    </row>
    <row r="104" spans="1:3" x14ac:dyDescent="0.2">
      <c r="A104">
        <v>95</v>
      </c>
      <c r="B104">
        <f>'Cal Data'!B104</f>
        <v>0</v>
      </c>
      <c r="C104">
        <f>'Cal Data'!C104</f>
        <v>0</v>
      </c>
    </row>
    <row r="105" spans="1:3" x14ac:dyDescent="0.2">
      <c r="A105">
        <v>96</v>
      </c>
      <c r="B105">
        <f>'Cal Data'!B105</f>
        <v>0</v>
      </c>
      <c r="C105">
        <f>'Cal Data'!C105</f>
        <v>0</v>
      </c>
    </row>
    <row r="106" spans="1:3" x14ac:dyDescent="0.2">
      <c r="A106">
        <v>97</v>
      </c>
      <c r="B106">
        <f>'Cal Data'!B106</f>
        <v>0</v>
      </c>
      <c r="C106">
        <f>'Cal Data'!C106</f>
        <v>0</v>
      </c>
    </row>
    <row r="107" spans="1:3" x14ac:dyDescent="0.2">
      <c r="A107">
        <v>98</v>
      </c>
      <c r="B107">
        <f>'Cal Data'!B107</f>
        <v>0</v>
      </c>
      <c r="C107">
        <f>'Cal Data'!C107</f>
        <v>0</v>
      </c>
    </row>
    <row r="108" spans="1:3" x14ac:dyDescent="0.2">
      <c r="A108">
        <v>99</v>
      </c>
      <c r="B108">
        <f>'Cal Data'!B108</f>
        <v>0</v>
      </c>
      <c r="C108">
        <f>'Cal Data'!C108</f>
        <v>0</v>
      </c>
    </row>
    <row r="109" spans="1:3" x14ac:dyDescent="0.2">
      <c r="A109">
        <v>100</v>
      </c>
      <c r="B109">
        <f>'Cal Data'!B109</f>
        <v>0</v>
      </c>
      <c r="C109">
        <f>'Cal Data'!C109</f>
        <v>0</v>
      </c>
    </row>
    <row r="110" spans="1:3" x14ac:dyDescent="0.2">
      <c r="A110">
        <v>101</v>
      </c>
      <c r="B110">
        <f>'Cal Data'!B110</f>
        <v>0</v>
      </c>
      <c r="C110">
        <f>'Cal Data'!C110</f>
        <v>0</v>
      </c>
    </row>
    <row r="111" spans="1:3" x14ac:dyDescent="0.2">
      <c r="A111">
        <v>102</v>
      </c>
      <c r="B111">
        <f>'Cal Data'!B111</f>
        <v>0</v>
      </c>
      <c r="C111">
        <f>'Cal Data'!C111</f>
        <v>0</v>
      </c>
    </row>
    <row r="112" spans="1:3" x14ac:dyDescent="0.2">
      <c r="A112">
        <v>103</v>
      </c>
      <c r="B112">
        <f>'Cal Data'!B112</f>
        <v>0</v>
      </c>
      <c r="C112">
        <f>'Cal Data'!C112</f>
        <v>0</v>
      </c>
    </row>
    <row r="113" spans="1:3" x14ac:dyDescent="0.2">
      <c r="A113">
        <v>104</v>
      </c>
      <c r="B113">
        <f>'Cal Data'!B113</f>
        <v>0</v>
      </c>
      <c r="C113">
        <f>'Cal Data'!C113</f>
        <v>0</v>
      </c>
    </row>
    <row r="114" spans="1:3" x14ac:dyDescent="0.2">
      <c r="A114">
        <v>105</v>
      </c>
      <c r="B114">
        <f>'Cal Data'!B114</f>
        <v>0</v>
      </c>
      <c r="C114">
        <f>'Cal Data'!C114</f>
        <v>0</v>
      </c>
    </row>
    <row r="115" spans="1:3" x14ac:dyDescent="0.2">
      <c r="A115">
        <v>106</v>
      </c>
      <c r="B115">
        <f>'Cal Data'!B115</f>
        <v>0</v>
      </c>
      <c r="C115">
        <f>'Cal Data'!C115</f>
        <v>0</v>
      </c>
    </row>
    <row r="116" spans="1:3" x14ac:dyDescent="0.2">
      <c r="A116">
        <v>107</v>
      </c>
      <c r="B116">
        <f>'Cal Data'!B116</f>
        <v>0</v>
      </c>
      <c r="C116">
        <f>'Cal Data'!C116</f>
        <v>0</v>
      </c>
    </row>
    <row r="117" spans="1:3" x14ac:dyDescent="0.2">
      <c r="A117">
        <v>108</v>
      </c>
      <c r="B117">
        <f>'Cal Data'!B117</f>
        <v>0</v>
      </c>
      <c r="C117">
        <f>'Cal Data'!C117</f>
        <v>0</v>
      </c>
    </row>
    <row r="118" spans="1:3" x14ac:dyDescent="0.2">
      <c r="A118">
        <v>109</v>
      </c>
      <c r="B118">
        <f>'Cal Data'!B118</f>
        <v>0</v>
      </c>
      <c r="C118">
        <f>'Cal Data'!C118</f>
        <v>0</v>
      </c>
    </row>
    <row r="119" spans="1:3" x14ac:dyDescent="0.2">
      <c r="A119">
        <v>110</v>
      </c>
      <c r="B119">
        <f>'Cal Data'!B119</f>
        <v>0</v>
      </c>
      <c r="C119">
        <f>'Cal Data'!C119</f>
        <v>0</v>
      </c>
    </row>
    <row r="120" spans="1:3" x14ac:dyDescent="0.2">
      <c r="A120">
        <v>111</v>
      </c>
      <c r="B120">
        <f>'Cal Data'!B120</f>
        <v>0</v>
      </c>
      <c r="C120">
        <f>'Cal Data'!C120</f>
        <v>0</v>
      </c>
    </row>
    <row r="121" spans="1:3" x14ac:dyDescent="0.2">
      <c r="A121">
        <v>112</v>
      </c>
      <c r="B121">
        <f>'Cal Data'!B121</f>
        <v>0</v>
      </c>
      <c r="C121">
        <f>'Cal Data'!C121</f>
        <v>0</v>
      </c>
    </row>
    <row r="122" spans="1:3" x14ac:dyDescent="0.2">
      <c r="A122">
        <v>113</v>
      </c>
      <c r="B122">
        <f>'Cal Data'!B122</f>
        <v>0</v>
      </c>
      <c r="C122">
        <f>'Cal Data'!C122</f>
        <v>0</v>
      </c>
    </row>
    <row r="123" spans="1:3" x14ac:dyDescent="0.2">
      <c r="A123">
        <v>114</v>
      </c>
      <c r="B123">
        <f>'Cal Data'!B123</f>
        <v>0</v>
      </c>
      <c r="C123">
        <f>'Cal Data'!C123</f>
        <v>0</v>
      </c>
    </row>
    <row r="124" spans="1:3" x14ac:dyDescent="0.2">
      <c r="A124">
        <v>115</v>
      </c>
      <c r="B124">
        <f>'Cal Data'!B124</f>
        <v>0</v>
      </c>
      <c r="C124">
        <f>'Cal Data'!C124</f>
        <v>0</v>
      </c>
    </row>
    <row r="125" spans="1:3" x14ac:dyDescent="0.2">
      <c r="A125">
        <v>116</v>
      </c>
      <c r="B125">
        <f>'Cal Data'!B125</f>
        <v>0</v>
      </c>
      <c r="C125">
        <f>'Cal Data'!C125</f>
        <v>0</v>
      </c>
    </row>
    <row r="126" spans="1:3" x14ac:dyDescent="0.2">
      <c r="A126">
        <v>117</v>
      </c>
      <c r="B126">
        <f>'Cal Data'!B126</f>
        <v>0</v>
      </c>
      <c r="C126">
        <f>'Cal Data'!C126</f>
        <v>0</v>
      </c>
    </row>
    <row r="127" spans="1:3" x14ac:dyDescent="0.2">
      <c r="A127">
        <v>118</v>
      </c>
      <c r="B127">
        <f>'Cal Data'!B127</f>
        <v>0</v>
      </c>
      <c r="C127">
        <f>'Cal Data'!C127</f>
        <v>0</v>
      </c>
    </row>
    <row r="128" spans="1:3" x14ac:dyDescent="0.2">
      <c r="A128">
        <v>119</v>
      </c>
      <c r="B128">
        <f>'Cal Data'!B128</f>
        <v>0</v>
      </c>
      <c r="C128">
        <f>'Cal Data'!C128</f>
        <v>0</v>
      </c>
    </row>
    <row r="129" spans="1:3" x14ac:dyDescent="0.2">
      <c r="A129">
        <v>120</v>
      </c>
      <c r="B129">
        <f>'Cal Data'!B129</f>
        <v>0</v>
      </c>
      <c r="C129">
        <f>'Cal Data'!C129</f>
        <v>0</v>
      </c>
    </row>
    <row r="130" spans="1:3" x14ac:dyDescent="0.2">
      <c r="A130">
        <v>121</v>
      </c>
      <c r="B130">
        <f>'Cal Data'!B130</f>
        <v>0</v>
      </c>
      <c r="C130">
        <f>'Cal Data'!C130</f>
        <v>0</v>
      </c>
    </row>
    <row r="131" spans="1:3" x14ac:dyDescent="0.2">
      <c r="A131">
        <v>122</v>
      </c>
      <c r="B131">
        <f>'Cal Data'!B131</f>
        <v>0</v>
      </c>
      <c r="C131">
        <f>'Cal Data'!C131</f>
        <v>0</v>
      </c>
    </row>
    <row r="132" spans="1:3" x14ac:dyDescent="0.2">
      <c r="A132">
        <v>123</v>
      </c>
      <c r="B132">
        <f>'Cal Data'!B132</f>
        <v>0</v>
      </c>
      <c r="C132">
        <f>'Cal Data'!C132</f>
        <v>0</v>
      </c>
    </row>
    <row r="133" spans="1:3" x14ac:dyDescent="0.2">
      <c r="A133">
        <v>124</v>
      </c>
      <c r="B133">
        <f>'Cal Data'!B133</f>
        <v>0</v>
      </c>
      <c r="C133">
        <f>'Cal Data'!C133</f>
        <v>0</v>
      </c>
    </row>
    <row r="134" spans="1:3" x14ac:dyDescent="0.2">
      <c r="A134">
        <v>125</v>
      </c>
      <c r="B134">
        <f>'Cal Data'!B134</f>
        <v>0</v>
      </c>
      <c r="C134">
        <f>'Cal Data'!C134</f>
        <v>0</v>
      </c>
    </row>
    <row r="135" spans="1:3" x14ac:dyDescent="0.2">
      <c r="A135">
        <v>126</v>
      </c>
      <c r="B135">
        <f>'Cal Data'!B135</f>
        <v>0</v>
      </c>
      <c r="C135">
        <f>'Cal Data'!C135</f>
        <v>0</v>
      </c>
    </row>
    <row r="136" spans="1:3" x14ac:dyDescent="0.2">
      <c r="A136">
        <v>127</v>
      </c>
      <c r="B136">
        <f>'Cal Data'!B136</f>
        <v>0</v>
      </c>
      <c r="C136">
        <f>'Cal Data'!C136</f>
        <v>0</v>
      </c>
    </row>
    <row r="137" spans="1:3" x14ac:dyDescent="0.2">
      <c r="A137">
        <v>128</v>
      </c>
      <c r="B137">
        <f>'Cal Data'!B137</f>
        <v>0</v>
      </c>
      <c r="C137">
        <f>'Cal Data'!C137</f>
        <v>0</v>
      </c>
    </row>
    <row r="138" spans="1:3" x14ac:dyDescent="0.2">
      <c r="A138">
        <v>129</v>
      </c>
      <c r="B138">
        <f>'Cal Data'!B138</f>
        <v>0</v>
      </c>
      <c r="C138">
        <f>'Cal Data'!C138</f>
        <v>0</v>
      </c>
    </row>
    <row r="139" spans="1:3" x14ac:dyDescent="0.2">
      <c r="A139">
        <v>130</v>
      </c>
      <c r="B139">
        <f>'Cal Data'!B139</f>
        <v>0</v>
      </c>
      <c r="C139">
        <f>'Cal Data'!C139</f>
        <v>0</v>
      </c>
    </row>
    <row r="140" spans="1:3" x14ac:dyDescent="0.2">
      <c r="A140">
        <v>131</v>
      </c>
      <c r="B140">
        <f>'Cal Data'!B140</f>
        <v>0</v>
      </c>
      <c r="C140">
        <f>'Cal Data'!C140</f>
        <v>0</v>
      </c>
    </row>
    <row r="141" spans="1:3" x14ac:dyDescent="0.2">
      <c r="A141">
        <v>132</v>
      </c>
      <c r="B141">
        <f>'Cal Data'!B141</f>
        <v>0</v>
      </c>
      <c r="C141">
        <f>'Cal Data'!C141</f>
        <v>0</v>
      </c>
    </row>
    <row r="142" spans="1:3" x14ac:dyDescent="0.2">
      <c r="A142">
        <v>133</v>
      </c>
      <c r="B142">
        <f>'Cal Data'!B142</f>
        <v>0</v>
      </c>
      <c r="C142">
        <f>'Cal Data'!C142</f>
        <v>0</v>
      </c>
    </row>
    <row r="143" spans="1:3" x14ac:dyDescent="0.2">
      <c r="A143">
        <v>134</v>
      </c>
      <c r="B143">
        <f>'Cal Data'!B143</f>
        <v>0</v>
      </c>
      <c r="C143">
        <f>'Cal Data'!C143</f>
        <v>0</v>
      </c>
    </row>
    <row r="144" spans="1:3" x14ac:dyDescent="0.2">
      <c r="A144">
        <v>135</v>
      </c>
      <c r="B144">
        <f>'Cal Data'!B144</f>
        <v>0</v>
      </c>
      <c r="C144">
        <f>'Cal Data'!C144</f>
        <v>0</v>
      </c>
    </row>
    <row r="145" spans="1:3" x14ac:dyDescent="0.2">
      <c r="A145">
        <v>136</v>
      </c>
      <c r="B145">
        <f>'Cal Data'!B145</f>
        <v>0</v>
      </c>
      <c r="C145">
        <f>'Cal Data'!C145</f>
        <v>0</v>
      </c>
    </row>
    <row r="146" spans="1:3" x14ac:dyDescent="0.2">
      <c r="A146">
        <v>137</v>
      </c>
      <c r="B146">
        <f>'Cal Data'!B146</f>
        <v>0</v>
      </c>
      <c r="C146">
        <f>'Cal Data'!C146</f>
        <v>0</v>
      </c>
    </row>
    <row r="147" spans="1:3" x14ac:dyDescent="0.2">
      <c r="A147">
        <v>138</v>
      </c>
      <c r="B147">
        <f>'Cal Data'!B147</f>
        <v>0</v>
      </c>
      <c r="C147">
        <f>'Cal Data'!C147</f>
        <v>0</v>
      </c>
    </row>
    <row r="148" spans="1:3" x14ac:dyDescent="0.2">
      <c r="A148">
        <v>139</v>
      </c>
      <c r="B148">
        <f>'Cal Data'!B148</f>
        <v>0</v>
      </c>
      <c r="C148">
        <f>'Cal Data'!C148</f>
        <v>0</v>
      </c>
    </row>
    <row r="149" spans="1:3" x14ac:dyDescent="0.2">
      <c r="A149">
        <v>140</v>
      </c>
      <c r="B149">
        <f>'Cal Data'!B149</f>
        <v>0</v>
      </c>
      <c r="C149">
        <f>'Cal Data'!C149</f>
        <v>0</v>
      </c>
    </row>
    <row r="150" spans="1:3" x14ac:dyDescent="0.2">
      <c r="A150">
        <v>141</v>
      </c>
      <c r="B150">
        <f>'Cal Data'!B150</f>
        <v>0</v>
      </c>
      <c r="C150">
        <f>'Cal Data'!C150</f>
        <v>0</v>
      </c>
    </row>
    <row r="151" spans="1:3" x14ac:dyDescent="0.2">
      <c r="A151">
        <v>142</v>
      </c>
      <c r="B151">
        <f>'Cal Data'!B151</f>
        <v>0</v>
      </c>
      <c r="C151">
        <f>'Cal Data'!C151</f>
        <v>0</v>
      </c>
    </row>
    <row r="152" spans="1:3" x14ac:dyDescent="0.2">
      <c r="A152">
        <v>143</v>
      </c>
      <c r="B152">
        <f>'Cal Data'!B152</f>
        <v>0</v>
      </c>
      <c r="C152">
        <f>'Cal Data'!C152</f>
        <v>0</v>
      </c>
    </row>
    <row r="153" spans="1:3" x14ac:dyDescent="0.2">
      <c r="A153">
        <v>144</v>
      </c>
      <c r="B153">
        <f>'Cal Data'!B153</f>
        <v>0</v>
      </c>
      <c r="C153">
        <f>'Cal Data'!C153</f>
        <v>0</v>
      </c>
    </row>
    <row r="154" spans="1:3" x14ac:dyDescent="0.2">
      <c r="A154">
        <v>145</v>
      </c>
      <c r="B154">
        <f>'Cal Data'!B154</f>
        <v>0</v>
      </c>
      <c r="C154">
        <f>'Cal Data'!C154</f>
        <v>0</v>
      </c>
    </row>
    <row r="155" spans="1:3" x14ac:dyDescent="0.2">
      <c r="A155">
        <v>146</v>
      </c>
      <c r="B155">
        <f>'Cal Data'!B155</f>
        <v>0</v>
      </c>
      <c r="C155">
        <f>'Cal Data'!C155</f>
        <v>0</v>
      </c>
    </row>
    <row r="156" spans="1:3" x14ac:dyDescent="0.2">
      <c r="A156">
        <v>147</v>
      </c>
      <c r="B156">
        <f>'Cal Data'!B156</f>
        <v>0</v>
      </c>
      <c r="C156">
        <f>'Cal Data'!C156</f>
        <v>0</v>
      </c>
    </row>
    <row r="157" spans="1:3" x14ac:dyDescent="0.2">
      <c r="A157">
        <v>148</v>
      </c>
      <c r="B157">
        <f>'Cal Data'!B157</f>
        <v>0</v>
      </c>
      <c r="C157">
        <f>'Cal Data'!C157</f>
        <v>0</v>
      </c>
    </row>
    <row r="158" spans="1:3" x14ac:dyDescent="0.2">
      <c r="A158">
        <v>149</v>
      </c>
      <c r="B158">
        <f>'Cal Data'!B158</f>
        <v>0</v>
      </c>
      <c r="C158">
        <f>'Cal Data'!C158</f>
        <v>0</v>
      </c>
    </row>
    <row r="159" spans="1:3" x14ac:dyDescent="0.2">
      <c r="A159">
        <v>150</v>
      </c>
      <c r="B159">
        <f>'Cal Data'!B159</f>
        <v>0</v>
      </c>
      <c r="C159">
        <f>'Cal Data'!C159</f>
        <v>0</v>
      </c>
    </row>
    <row r="160" spans="1:3" x14ac:dyDescent="0.2">
      <c r="A160">
        <v>151</v>
      </c>
      <c r="B160">
        <f>'Cal Data'!B160</f>
        <v>0</v>
      </c>
      <c r="C160">
        <f>'Cal Data'!C160</f>
        <v>0</v>
      </c>
    </row>
    <row r="161" spans="1:3" x14ac:dyDescent="0.2">
      <c r="A161">
        <v>152</v>
      </c>
      <c r="B161">
        <f>'Cal Data'!B161</f>
        <v>0</v>
      </c>
      <c r="C161">
        <f>'Cal Data'!C161</f>
        <v>0</v>
      </c>
    </row>
    <row r="162" spans="1:3" x14ac:dyDescent="0.2">
      <c r="A162">
        <v>153</v>
      </c>
      <c r="B162">
        <f>'Cal Data'!B162</f>
        <v>0</v>
      </c>
      <c r="C162">
        <f>'Cal Data'!C162</f>
        <v>0</v>
      </c>
    </row>
    <row r="163" spans="1:3" x14ac:dyDescent="0.2">
      <c r="A163">
        <v>154</v>
      </c>
      <c r="B163">
        <f>'Cal Data'!B163</f>
        <v>0</v>
      </c>
      <c r="C163">
        <f>'Cal Data'!C163</f>
        <v>0</v>
      </c>
    </row>
    <row r="164" spans="1:3" x14ac:dyDescent="0.2">
      <c r="A164">
        <v>155</v>
      </c>
      <c r="B164">
        <f>'Cal Data'!B164</f>
        <v>0</v>
      </c>
      <c r="C164">
        <f>'Cal Data'!C164</f>
        <v>0</v>
      </c>
    </row>
    <row r="165" spans="1:3" x14ac:dyDescent="0.2">
      <c r="A165">
        <v>156</v>
      </c>
      <c r="B165">
        <f>'Cal Data'!B165</f>
        <v>0</v>
      </c>
      <c r="C165">
        <f>'Cal Data'!C165</f>
        <v>0</v>
      </c>
    </row>
    <row r="166" spans="1:3" x14ac:dyDescent="0.2">
      <c r="A166">
        <v>157</v>
      </c>
      <c r="B166">
        <f>'Cal Data'!B166</f>
        <v>0</v>
      </c>
      <c r="C166">
        <f>'Cal Data'!C166</f>
        <v>0</v>
      </c>
    </row>
    <row r="167" spans="1:3" x14ac:dyDescent="0.2">
      <c r="A167">
        <v>158</v>
      </c>
      <c r="B167">
        <f>'Cal Data'!B167</f>
        <v>0</v>
      </c>
      <c r="C167">
        <f>'Cal Data'!C167</f>
        <v>0</v>
      </c>
    </row>
    <row r="168" spans="1:3" x14ac:dyDescent="0.2">
      <c r="A168">
        <v>159</v>
      </c>
      <c r="B168">
        <f>'Cal Data'!B168</f>
        <v>0</v>
      </c>
      <c r="C168">
        <f>'Cal Data'!C168</f>
        <v>0</v>
      </c>
    </row>
    <row r="169" spans="1:3" x14ac:dyDescent="0.2">
      <c r="A169">
        <v>160</v>
      </c>
      <c r="B169">
        <f>'Cal Data'!B169</f>
        <v>0</v>
      </c>
      <c r="C169">
        <f>'Cal Data'!C169</f>
        <v>0</v>
      </c>
    </row>
    <row r="170" spans="1:3" x14ac:dyDescent="0.2">
      <c r="A170">
        <v>161</v>
      </c>
      <c r="B170">
        <f>'Cal Data'!B170</f>
        <v>0</v>
      </c>
      <c r="C170">
        <f>'Cal Data'!C170</f>
        <v>0</v>
      </c>
    </row>
    <row r="171" spans="1:3" x14ac:dyDescent="0.2">
      <c r="A171">
        <v>162</v>
      </c>
      <c r="B171">
        <f>'Cal Data'!B171</f>
        <v>0</v>
      </c>
      <c r="C171">
        <f>'Cal Data'!C171</f>
        <v>0</v>
      </c>
    </row>
    <row r="172" spans="1:3" x14ac:dyDescent="0.2">
      <c r="A172">
        <v>163</v>
      </c>
      <c r="B172">
        <f>'Cal Data'!B172</f>
        <v>0</v>
      </c>
      <c r="C172">
        <f>'Cal Data'!C172</f>
        <v>0</v>
      </c>
    </row>
    <row r="173" spans="1:3" x14ac:dyDescent="0.2">
      <c r="A173">
        <v>164</v>
      </c>
      <c r="B173">
        <f>'Cal Data'!B173</f>
        <v>0</v>
      </c>
      <c r="C173">
        <f>'Cal Data'!C173</f>
        <v>0</v>
      </c>
    </row>
    <row r="174" spans="1:3" x14ac:dyDescent="0.2">
      <c r="A174">
        <v>165</v>
      </c>
      <c r="B174">
        <f>'Cal Data'!B174</f>
        <v>0</v>
      </c>
      <c r="C174">
        <f>'Cal Data'!C174</f>
        <v>0</v>
      </c>
    </row>
    <row r="175" spans="1:3" x14ac:dyDescent="0.2">
      <c r="A175">
        <v>166</v>
      </c>
      <c r="B175">
        <f>'Cal Data'!B175</f>
        <v>0</v>
      </c>
      <c r="C175">
        <f>'Cal Data'!C175</f>
        <v>0</v>
      </c>
    </row>
    <row r="176" spans="1:3" x14ac:dyDescent="0.2">
      <c r="A176">
        <v>167</v>
      </c>
      <c r="B176">
        <f>'Cal Data'!B176</f>
        <v>0</v>
      </c>
      <c r="C176">
        <f>'Cal Data'!C176</f>
        <v>0</v>
      </c>
    </row>
    <row r="177" spans="1:3" x14ac:dyDescent="0.2">
      <c r="A177">
        <v>168</v>
      </c>
      <c r="B177">
        <f>'Cal Data'!B177</f>
        <v>0</v>
      </c>
      <c r="C177">
        <f>'Cal Data'!C177</f>
        <v>0</v>
      </c>
    </row>
    <row r="178" spans="1:3" x14ac:dyDescent="0.2">
      <c r="A178">
        <v>169</v>
      </c>
      <c r="B178">
        <f>'Cal Data'!B178</f>
        <v>0</v>
      </c>
      <c r="C178">
        <f>'Cal Data'!C178</f>
        <v>0</v>
      </c>
    </row>
    <row r="179" spans="1:3" x14ac:dyDescent="0.2">
      <c r="A179">
        <v>170</v>
      </c>
      <c r="B179">
        <f>'Cal Data'!B179</f>
        <v>0</v>
      </c>
      <c r="C179">
        <f>'Cal Data'!C179</f>
        <v>0</v>
      </c>
    </row>
    <row r="180" spans="1:3" x14ac:dyDescent="0.2">
      <c r="A180">
        <v>171</v>
      </c>
      <c r="B180">
        <f>'Cal Data'!B180</f>
        <v>0</v>
      </c>
      <c r="C180">
        <f>'Cal Data'!C180</f>
        <v>0</v>
      </c>
    </row>
    <row r="181" spans="1:3" x14ac:dyDescent="0.2">
      <c r="A181">
        <v>172</v>
      </c>
      <c r="B181">
        <f>'Cal Data'!B181</f>
        <v>0</v>
      </c>
      <c r="C181">
        <f>'Cal Data'!C181</f>
        <v>0</v>
      </c>
    </row>
    <row r="182" spans="1:3" x14ac:dyDescent="0.2">
      <c r="A182">
        <v>173</v>
      </c>
      <c r="B182">
        <f>'Cal Data'!B182</f>
        <v>0</v>
      </c>
      <c r="C182">
        <f>'Cal Data'!C182</f>
        <v>0</v>
      </c>
    </row>
    <row r="183" spans="1:3" x14ac:dyDescent="0.2">
      <c r="A183">
        <v>174</v>
      </c>
      <c r="B183">
        <f>'Cal Data'!B183</f>
        <v>0</v>
      </c>
      <c r="C183">
        <f>'Cal Data'!C183</f>
        <v>0</v>
      </c>
    </row>
    <row r="184" spans="1:3" x14ac:dyDescent="0.2">
      <c r="A184">
        <v>175</v>
      </c>
      <c r="B184">
        <f>'Cal Data'!B184</f>
        <v>0</v>
      </c>
      <c r="C184">
        <f>'Cal Data'!C184</f>
        <v>0</v>
      </c>
    </row>
    <row r="185" spans="1:3" x14ac:dyDescent="0.2">
      <c r="A185">
        <v>176</v>
      </c>
      <c r="B185">
        <f>'Cal Data'!B185</f>
        <v>0</v>
      </c>
      <c r="C185">
        <f>'Cal Data'!C185</f>
        <v>0</v>
      </c>
    </row>
    <row r="186" spans="1:3" x14ac:dyDescent="0.2">
      <c r="A186">
        <v>177</v>
      </c>
      <c r="B186">
        <f>'Cal Data'!B186</f>
        <v>0</v>
      </c>
      <c r="C186">
        <f>'Cal Data'!C186</f>
        <v>0</v>
      </c>
    </row>
    <row r="187" spans="1:3" x14ac:dyDescent="0.2">
      <c r="A187">
        <v>178</v>
      </c>
      <c r="B187">
        <f>'Cal Data'!B187</f>
        <v>0</v>
      </c>
      <c r="C187">
        <f>'Cal Data'!C187</f>
        <v>0</v>
      </c>
    </row>
    <row r="188" spans="1:3" x14ac:dyDescent="0.2">
      <c r="A188">
        <v>179</v>
      </c>
      <c r="B188">
        <f>'Cal Data'!B188</f>
        <v>0</v>
      </c>
      <c r="C188">
        <f>'Cal Data'!C188</f>
        <v>0</v>
      </c>
    </row>
    <row r="189" spans="1:3" x14ac:dyDescent="0.2">
      <c r="A189">
        <v>180</v>
      </c>
      <c r="B189">
        <f>'Cal Data'!B189</f>
        <v>0</v>
      </c>
      <c r="C189">
        <f>'Cal Data'!C189</f>
        <v>0</v>
      </c>
    </row>
    <row r="190" spans="1:3" x14ac:dyDescent="0.2">
      <c r="A190">
        <v>181</v>
      </c>
      <c r="B190">
        <f>'Cal Data'!B190</f>
        <v>0</v>
      </c>
      <c r="C190">
        <f>'Cal Data'!C190</f>
        <v>0</v>
      </c>
    </row>
    <row r="191" spans="1:3" x14ac:dyDescent="0.2">
      <c r="A191">
        <v>182</v>
      </c>
      <c r="B191">
        <f>'Cal Data'!B191</f>
        <v>0</v>
      </c>
      <c r="C191">
        <f>'Cal Data'!C191</f>
        <v>0</v>
      </c>
    </row>
    <row r="192" spans="1:3" x14ac:dyDescent="0.2">
      <c r="A192">
        <v>183</v>
      </c>
      <c r="B192">
        <f>'Cal Data'!B192</f>
        <v>0</v>
      </c>
      <c r="C192">
        <f>'Cal Data'!C192</f>
        <v>0</v>
      </c>
    </row>
    <row r="193" spans="1:103" x14ac:dyDescent="0.2">
      <c r="A193">
        <v>184</v>
      </c>
      <c r="B193">
        <f>'Cal Data'!B193</f>
        <v>0</v>
      </c>
      <c r="C193">
        <f>'Cal Data'!C193</f>
        <v>0</v>
      </c>
    </row>
    <row r="194" spans="1:103" x14ac:dyDescent="0.2">
      <c r="A194">
        <v>185</v>
      </c>
      <c r="B194">
        <f>'Cal Data'!B194</f>
        <v>0</v>
      </c>
      <c r="C194">
        <f>'Cal Data'!C194</f>
        <v>0</v>
      </c>
    </row>
    <row r="195" spans="1:103" x14ac:dyDescent="0.2">
      <c r="A195">
        <v>186</v>
      </c>
      <c r="B195">
        <f>'Cal Data'!B195</f>
        <v>0</v>
      </c>
      <c r="C195">
        <f>'Cal Data'!C195</f>
        <v>0</v>
      </c>
    </row>
    <row r="196" spans="1:103" x14ac:dyDescent="0.2">
      <c r="A196">
        <v>187</v>
      </c>
      <c r="B196">
        <f>'Cal Data'!B196</f>
        <v>0</v>
      </c>
      <c r="C196">
        <f>'Cal Data'!C196</f>
        <v>0</v>
      </c>
    </row>
    <row r="197" spans="1:103" x14ac:dyDescent="0.2">
      <c r="A197">
        <v>188</v>
      </c>
      <c r="B197">
        <f>'Cal Data'!B197</f>
        <v>0</v>
      </c>
      <c r="C197">
        <f>'Cal Data'!C197</f>
        <v>0</v>
      </c>
    </row>
    <row r="198" spans="1:103" x14ac:dyDescent="0.2">
      <c r="A198">
        <v>189</v>
      </c>
      <c r="B198">
        <f>'Cal Data'!B198</f>
        <v>0</v>
      </c>
      <c r="C198">
        <f>'Cal Data'!C198</f>
        <v>0</v>
      </c>
    </row>
    <row r="199" spans="1:103" x14ac:dyDescent="0.2">
      <c r="A199">
        <v>190</v>
      </c>
      <c r="B199">
        <f>'Cal Data'!B199</f>
        <v>0</v>
      </c>
      <c r="C199">
        <f>'Cal Data'!C199</f>
        <v>0</v>
      </c>
    </row>
    <row r="200" spans="1:103" x14ac:dyDescent="0.2">
      <c r="A200">
        <v>191</v>
      </c>
      <c r="B200">
        <f>'Cal Data'!B200</f>
        <v>0</v>
      </c>
      <c r="C200">
        <f>'Cal Data'!C200</f>
        <v>0</v>
      </c>
    </row>
    <row r="201" spans="1:103" x14ac:dyDescent="0.2">
      <c r="A201">
        <v>192</v>
      </c>
      <c r="B201">
        <f>'Cal Data'!B201</f>
        <v>0</v>
      </c>
      <c r="C201">
        <f>'Cal Data'!C201</f>
        <v>0</v>
      </c>
    </row>
    <row r="202" spans="1:103" x14ac:dyDescent="0.2">
      <c r="A202">
        <v>193</v>
      </c>
      <c r="B202">
        <f>'Cal Data'!B202</f>
        <v>0</v>
      </c>
      <c r="C202">
        <f>'Cal Data'!C202</f>
        <v>0</v>
      </c>
    </row>
    <row r="203" spans="1:103" x14ac:dyDescent="0.2">
      <c r="A203">
        <v>194</v>
      </c>
      <c r="B203">
        <f>'Cal Data'!B203</f>
        <v>0</v>
      </c>
      <c r="C203">
        <f>'Cal Data'!C203</f>
        <v>0</v>
      </c>
    </row>
    <row r="204" spans="1:103" x14ac:dyDescent="0.2">
      <c r="A204">
        <v>195</v>
      </c>
      <c r="B204">
        <f>'Cal Data'!B204</f>
        <v>0</v>
      </c>
      <c r="C204">
        <f>'Cal Data'!C204</f>
        <v>0</v>
      </c>
    </row>
    <row r="205" spans="1:103" x14ac:dyDescent="0.2">
      <c r="A205">
        <v>196</v>
      </c>
      <c r="B205">
        <f>'Cal Data'!B205</f>
        <v>0</v>
      </c>
      <c r="C205">
        <f>'Cal Data'!C205</f>
        <v>0</v>
      </c>
    </row>
    <row r="206" spans="1:103" x14ac:dyDescent="0.2">
      <c r="A206">
        <v>197</v>
      </c>
      <c r="B206">
        <f>'Cal Data'!B206</f>
        <v>0</v>
      </c>
      <c r="C206">
        <f>'Cal Data'!C206</f>
        <v>0</v>
      </c>
    </row>
    <row r="207" spans="1:103" x14ac:dyDescent="0.2">
      <c r="A207">
        <v>198</v>
      </c>
      <c r="B207">
        <f>'Cal Data'!B207</f>
        <v>0</v>
      </c>
      <c r="C207">
        <f>'Cal Data'!C207</f>
        <v>0</v>
      </c>
    </row>
    <row r="208" spans="1:103" x14ac:dyDescent="0.2">
      <c r="A208">
        <v>199</v>
      </c>
      <c r="B208">
        <f>'Cal Data'!B208</f>
        <v>0</v>
      </c>
      <c r="C208" t="str">
        <f>'Cal Data'!C208</f>
        <v>ISTD test</v>
      </c>
      <c r="D208">
        <v>3953119</v>
      </c>
      <c r="E208">
        <v>4705178</v>
      </c>
      <c r="F208">
        <v>2145572</v>
      </c>
      <c r="G208">
        <v>2255952</v>
      </c>
      <c r="H208">
        <v>4383314</v>
      </c>
      <c r="I208">
        <v>2324682</v>
      </c>
      <c r="J208">
        <v>3873673</v>
      </c>
      <c r="K208">
        <v>1302231</v>
      </c>
      <c r="L208">
        <v>1110298</v>
      </c>
      <c r="M208">
        <v>1247427</v>
      </c>
      <c r="N208">
        <v>1329463</v>
      </c>
      <c r="O208">
        <v>1365985</v>
      </c>
      <c r="P208">
        <v>1350444</v>
      </c>
      <c r="Q208">
        <v>1361010</v>
      </c>
      <c r="R208">
        <v>3953119</v>
      </c>
      <c r="S208">
        <v>4705178</v>
      </c>
      <c r="T208">
        <v>2145572</v>
      </c>
      <c r="U208">
        <v>2255952</v>
      </c>
      <c r="V208">
        <v>4383314</v>
      </c>
      <c r="W208">
        <v>2324682</v>
      </c>
      <c r="X208">
        <v>3873673</v>
      </c>
      <c r="Y208">
        <v>1302231</v>
      </c>
      <c r="Z208">
        <v>1110298</v>
      </c>
      <c r="AA208">
        <v>1247427</v>
      </c>
      <c r="AB208">
        <v>1329463</v>
      </c>
      <c r="AC208">
        <v>1365985</v>
      </c>
      <c r="AD208">
        <v>1350444</v>
      </c>
      <c r="AE208">
        <v>1361010</v>
      </c>
      <c r="AF208">
        <v>3953119</v>
      </c>
      <c r="AG208">
        <v>4705178</v>
      </c>
      <c r="AH208">
        <v>2145572</v>
      </c>
      <c r="AI208">
        <v>2255952</v>
      </c>
      <c r="AJ208">
        <v>4383314</v>
      </c>
      <c r="AK208">
        <v>2324682</v>
      </c>
      <c r="AL208">
        <v>3873673</v>
      </c>
      <c r="AM208">
        <v>1302231</v>
      </c>
      <c r="AN208">
        <v>1110298</v>
      </c>
      <c r="AO208">
        <v>1247427</v>
      </c>
      <c r="AP208">
        <v>1329463</v>
      </c>
      <c r="AQ208">
        <v>1365985</v>
      </c>
      <c r="AR208">
        <v>3953119</v>
      </c>
      <c r="AS208">
        <v>4705178</v>
      </c>
      <c r="AT208">
        <v>2145572</v>
      </c>
      <c r="AU208">
        <v>2255952</v>
      </c>
      <c r="AV208">
        <v>4383314</v>
      </c>
      <c r="AW208">
        <v>2324682</v>
      </c>
      <c r="AX208">
        <v>3873673</v>
      </c>
      <c r="AY208">
        <v>1302231</v>
      </c>
      <c r="AZ208">
        <v>1110298</v>
      </c>
      <c r="BA208">
        <v>1247427</v>
      </c>
      <c r="BB208">
        <v>1329463</v>
      </c>
      <c r="BC208">
        <v>1365985</v>
      </c>
      <c r="BD208">
        <v>1350444</v>
      </c>
      <c r="BE208">
        <v>1361010</v>
      </c>
      <c r="BF208">
        <v>3953119</v>
      </c>
      <c r="BG208">
        <v>4705178</v>
      </c>
      <c r="BH208">
        <v>2145572</v>
      </c>
      <c r="BI208">
        <v>2255952</v>
      </c>
      <c r="BJ208">
        <v>4383314</v>
      </c>
      <c r="BK208">
        <v>2324682</v>
      </c>
      <c r="BL208">
        <v>3873673</v>
      </c>
      <c r="BM208">
        <v>1302231</v>
      </c>
      <c r="BN208">
        <v>1110298</v>
      </c>
      <c r="BO208">
        <v>1247427</v>
      </c>
      <c r="BP208">
        <v>1329463</v>
      </c>
      <c r="BQ208">
        <v>1365985</v>
      </c>
      <c r="BR208">
        <v>1350444</v>
      </c>
      <c r="BS208">
        <v>1361010</v>
      </c>
      <c r="BT208">
        <v>3953119</v>
      </c>
      <c r="BU208">
        <v>4705178</v>
      </c>
      <c r="BV208">
        <v>2145572</v>
      </c>
      <c r="BW208">
        <v>2255952</v>
      </c>
      <c r="BX208">
        <v>4383314</v>
      </c>
      <c r="BY208">
        <v>2324682</v>
      </c>
      <c r="BZ208">
        <v>3873673</v>
      </c>
      <c r="CA208">
        <v>1302231</v>
      </c>
      <c r="CB208">
        <v>1110298</v>
      </c>
      <c r="CC208">
        <v>1247427</v>
      </c>
      <c r="CD208">
        <v>1329463</v>
      </c>
      <c r="CE208">
        <v>1365985</v>
      </c>
      <c r="CF208">
        <v>3953119</v>
      </c>
      <c r="CG208">
        <v>4705178</v>
      </c>
      <c r="CH208">
        <v>2145572</v>
      </c>
      <c r="CI208">
        <v>2255952</v>
      </c>
      <c r="CJ208">
        <v>4383314</v>
      </c>
      <c r="CK208">
        <v>2324682</v>
      </c>
      <c r="CL208">
        <v>3873673</v>
      </c>
      <c r="CM208">
        <v>1302231</v>
      </c>
      <c r="CN208">
        <v>1110298</v>
      </c>
      <c r="CO208">
        <v>1247427</v>
      </c>
      <c r="CP208">
        <v>1329463</v>
      </c>
      <c r="CQ208">
        <v>1365985</v>
      </c>
      <c r="CR208">
        <v>1350444</v>
      </c>
      <c r="CS208">
        <v>1361010</v>
      </c>
      <c r="CT208">
        <v>3953119</v>
      </c>
      <c r="CU208">
        <v>4705178</v>
      </c>
      <c r="CV208">
        <v>2145572</v>
      </c>
      <c r="CW208">
        <v>3953119</v>
      </c>
      <c r="CX208">
        <v>4705178</v>
      </c>
      <c r="CY208">
        <v>2145572</v>
      </c>
    </row>
    <row r="209" spans="1:103" x14ac:dyDescent="0.2">
      <c r="A209">
        <v>200</v>
      </c>
      <c r="B209">
        <f>'Cal Data'!B209</f>
        <v>0</v>
      </c>
      <c r="C209" t="str">
        <f>'Cal Data'!C209</f>
        <v>Test</v>
      </c>
      <c r="D209">
        <v>20362</v>
      </c>
      <c r="E209">
        <v>20054</v>
      </c>
      <c r="F209">
        <v>4003</v>
      </c>
      <c r="G209">
        <v>4635</v>
      </c>
      <c r="H209">
        <v>16646</v>
      </c>
      <c r="I209">
        <v>2784</v>
      </c>
      <c r="J209">
        <v>21487</v>
      </c>
      <c r="K209">
        <v>13604</v>
      </c>
      <c r="L209">
        <v>24307</v>
      </c>
      <c r="M209">
        <v>8921</v>
      </c>
      <c r="N209">
        <v>11071</v>
      </c>
      <c r="O209">
        <v>8660</v>
      </c>
      <c r="P209">
        <v>11406</v>
      </c>
      <c r="Q209">
        <v>8294</v>
      </c>
      <c r="R209">
        <v>20362</v>
      </c>
      <c r="S209">
        <v>20054</v>
      </c>
      <c r="T209">
        <v>4003</v>
      </c>
      <c r="U209">
        <v>4635</v>
      </c>
      <c r="V209">
        <v>16646</v>
      </c>
      <c r="W209">
        <v>2784</v>
      </c>
      <c r="X209">
        <v>21487</v>
      </c>
      <c r="Y209">
        <v>13604</v>
      </c>
      <c r="Z209">
        <v>24307</v>
      </c>
      <c r="AA209">
        <v>8921</v>
      </c>
      <c r="AB209">
        <v>11071</v>
      </c>
      <c r="AC209">
        <v>8660</v>
      </c>
      <c r="AD209">
        <v>11406</v>
      </c>
      <c r="AE209">
        <v>8294</v>
      </c>
      <c r="AF209">
        <v>20362</v>
      </c>
      <c r="AG209">
        <v>20054</v>
      </c>
      <c r="AH209">
        <v>4003</v>
      </c>
      <c r="AI209">
        <v>4635</v>
      </c>
      <c r="AJ209">
        <v>16646</v>
      </c>
      <c r="AK209">
        <v>2784</v>
      </c>
      <c r="AL209">
        <v>21487</v>
      </c>
      <c r="AM209">
        <v>13604</v>
      </c>
      <c r="AN209">
        <v>24307</v>
      </c>
      <c r="AO209">
        <v>8921</v>
      </c>
      <c r="AP209">
        <v>11071</v>
      </c>
      <c r="AQ209">
        <v>8660</v>
      </c>
      <c r="AR209">
        <v>20362</v>
      </c>
      <c r="AS209">
        <v>20054</v>
      </c>
      <c r="AT209">
        <v>4003</v>
      </c>
      <c r="AU209">
        <v>4635</v>
      </c>
      <c r="AV209">
        <v>16646</v>
      </c>
      <c r="AW209">
        <v>2784</v>
      </c>
      <c r="AX209">
        <v>21487</v>
      </c>
      <c r="AY209">
        <v>13604</v>
      </c>
      <c r="AZ209">
        <v>24307</v>
      </c>
      <c r="BA209">
        <v>8921</v>
      </c>
      <c r="BB209">
        <v>11071</v>
      </c>
      <c r="BC209">
        <v>8660</v>
      </c>
      <c r="BD209">
        <v>11406</v>
      </c>
      <c r="BE209">
        <v>8294</v>
      </c>
      <c r="BF209">
        <v>20362</v>
      </c>
      <c r="BG209">
        <v>20054</v>
      </c>
      <c r="BH209">
        <v>4003</v>
      </c>
      <c r="BI209">
        <v>4635</v>
      </c>
      <c r="BJ209">
        <v>16646</v>
      </c>
      <c r="BK209">
        <v>2784</v>
      </c>
      <c r="BL209">
        <v>21487</v>
      </c>
      <c r="BM209">
        <v>13604</v>
      </c>
      <c r="BN209">
        <v>24307</v>
      </c>
      <c r="BO209">
        <v>8921</v>
      </c>
      <c r="BP209">
        <v>11071</v>
      </c>
      <c r="BQ209">
        <v>8660</v>
      </c>
      <c r="BR209">
        <v>11406</v>
      </c>
      <c r="BS209">
        <v>8294</v>
      </c>
      <c r="BT209">
        <v>20362</v>
      </c>
      <c r="BU209">
        <v>20054</v>
      </c>
      <c r="BV209">
        <v>4003</v>
      </c>
      <c r="BW209">
        <v>4635</v>
      </c>
      <c r="BX209">
        <v>16646</v>
      </c>
      <c r="BY209">
        <v>2784</v>
      </c>
      <c r="BZ209">
        <v>21487</v>
      </c>
      <c r="CA209">
        <v>13604</v>
      </c>
      <c r="CB209">
        <v>24307</v>
      </c>
      <c r="CC209">
        <v>8921</v>
      </c>
      <c r="CD209">
        <v>11071</v>
      </c>
      <c r="CE209">
        <v>8660</v>
      </c>
      <c r="CF209">
        <v>20362</v>
      </c>
      <c r="CG209">
        <v>20054</v>
      </c>
      <c r="CH209">
        <v>4003</v>
      </c>
      <c r="CI209">
        <v>4635</v>
      </c>
      <c r="CJ209">
        <v>16646</v>
      </c>
      <c r="CK209">
        <v>2784</v>
      </c>
      <c r="CL209">
        <v>21487</v>
      </c>
      <c r="CM209">
        <v>13604</v>
      </c>
      <c r="CN209">
        <v>24307</v>
      </c>
      <c r="CO209">
        <v>8921</v>
      </c>
      <c r="CP209">
        <v>11071</v>
      </c>
      <c r="CQ209">
        <v>8660</v>
      </c>
      <c r="CR209">
        <v>11406</v>
      </c>
      <c r="CS209">
        <v>8294</v>
      </c>
      <c r="CT209">
        <v>20362</v>
      </c>
      <c r="CU209">
        <v>20054</v>
      </c>
      <c r="CV209">
        <v>4003</v>
      </c>
      <c r="CW209">
        <v>20362</v>
      </c>
      <c r="CX209">
        <v>20054</v>
      </c>
      <c r="CY209">
        <v>4003</v>
      </c>
    </row>
  </sheetData>
  <phoneticPr fontId="28"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34646-E9D7-4533-AF71-FBB963B3B173}">
  <dimension ref="A1:GU103"/>
  <sheetViews>
    <sheetView zoomScale="80" zoomScaleNormal="80" workbookViewId="0">
      <selection activeCell="C4" sqref="C4"/>
    </sheetView>
  </sheetViews>
  <sheetFormatPr defaultRowHeight="12.75" x14ac:dyDescent="0.2"/>
  <cols>
    <col min="1" max="1" width="16.28515625" bestFit="1" customWidth="1"/>
    <col min="2" max="2" width="10.140625" bestFit="1" customWidth="1"/>
    <col min="3" max="3" width="18.42578125" bestFit="1" customWidth="1"/>
    <col min="4" max="5" width="39.5703125" bestFit="1" customWidth="1"/>
    <col min="6" max="6" width="31" bestFit="1" customWidth="1"/>
    <col min="7" max="7" width="9.140625" bestFit="1" customWidth="1"/>
    <col min="8" max="8" width="10" bestFit="1" customWidth="1"/>
    <col min="9" max="9" width="33.7109375" bestFit="1" customWidth="1"/>
    <col min="10" max="11" width="42.28515625" bestFit="1" customWidth="1"/>
    <col min="12" max="13" width="43.42578125" bestFit="1" customWidth="1"/>
    <col min="14" max="14" width="34.85546875" bestFit="1" customWidth="1"/>
    <col min="15" max="15" width="9.85546875" bestFit="1" customWidth="1"/>
    <col min="16" max="16" width="8.42578125" bestFit="1" customWidth="1"/>
    <col min="17" max="17" width="12.28515625" bestFit="1" customWidth="1"/>
    <col min="18" max="18" width="50.7109375" bestFit="1" customWidth="1"/>
    <col min="19" max="20" width="59.28515625" bestFit="1" customWidth="1"/>
    <col min="21" max="21" width="32.7109375" bestFit="1" customWidth="1"/>
    <col min="22" max="23" width="41.28515625" bestFit="1" customWidth="1"/>
    <col min="24" max="24" width="37.42578125" bestFit="1" customWidth="1"/>
    <col min="25" max="25" width="9.5703125" bestFit="1" customWidth="1"/>
    <col min="26" max="27" width="12.42578125" bestFit="1" customWidth="1"/>
    <col min="28" max="29" width="42.28515625" bestFit="1" customWidth="1"/>
    <col min="30" max="30" width="33.7109375" bestFit="1" customWidth="1"/>
    <col min="31" max="31" width="36.28515625" bestFit="1" customWidth="1"/>
    <col min="32" max="33" width="44.85546875" bestFit="1" customWidth="1"/>
    <col min="34" max="34" width="8" bestFit="1" customWidth="1"/>
    <col min="35" max="36" width="59.28515625" bestFit="1" customWidth="1"/>
    <col min="37" max="37" width="50.140625" bestFit="1" customWidth="1"/>
    <col min="38" max="39" width="39.5703125" bestFit="1" customWidth="1"/>
    <col min="40" max="40" width="11.7109375" bestFit="1" customWidth="1"/>
    <col min="41" max="41" width="37.42578125" bestFit="1" customWidth="1"/>
    <col min="42" max="42" width="31" bestFit="1" customWidth="1"/>
    <col min="43" max="43" width="34.85546875" bestFit="1" customWidth="1"/>
    <col min="44" max="45" width="43.42578125" bestFit="1" customWidth="1"/>
    <col min="46" max="46" width="31.5703125" bestFit="1" customWidth="1"/>
    <col min="47" max="48" width="40.140625" bestFit="1" customWidth="1"/>
    <col min="49" max="49" width="11.5703125" bestFit="1" customWidth="1"/>
    <col min="50" max="50" width="12.28515625" bestFit="1" customWidth="1"/>
    <col min="51" max="51" width="31.42578125" bestFit="1" customWidth="1"/>
    <col min="52" max="53" width="40" bestFit="1" customWidth="1"/>
    <col min="54" max="54" width="50.7109375" bestFit="1" customWidth="1"/>
    <col min="55" max="56" width="59.85546875" bestFit="1" customWidth="1"/>
    <col min="57" max="57" width="35.28515625" bestFit="1" customWidth="1"/>
    <col min="58" max="59" width="43.85546875" bestFit="1" customWidth="1"/>
    <col min="60" max="60" width="14.85546875" bestFit="1" customWidth="1"/>
    <col min="61" max="61" width="35.28515625" bestFit="1" customWidth="1"/>
    <col min="62" max="63" width="43.85546875" bestFit="1" customWidth="1"/>
    <col min="64" max="103" width="2.28515625" bestFit="1" customWidth="1"/>
  </cols>
  <sheetData>
    <row r="1" spans="1:203" x14ac:dyDescent="0.2">
      <c r="A1" s="135" t="s">
        <v>56</v>
      </c>
      <c r="B1" s="135"/>
      <c r="C1" s="135"/>
    </row>
    <row r="2" spans="1:203" s="67" customFormat="1" x14ac:dyDescent="0.2">
      <c r="C2" s="85" t="str" cm="1">
        <f t="array" ref="C2:GU2">TRANSPOSE('Sample Data'!A9:A209)</f>
        <v>#</v>
      </c>
      <c r="D2" s="70">
        <v>1</v>
      </c>
      <c r="E2" s="70">
        <v>2</v>
      </c>
      <c r="F2" s="70">
        <v>3</v>
      </c>
      <c r="G2" s="70">
        <v>4</v>
      </c>
      <c r="H2" s="70">
        <v>5</v>
      </c>
      <c r="I2" s="70">
        <v>6</v>
      </c>
      <c r="J2" s="70">
        <v>7</v>
      </c>
      <c r="K2" s="70">
        <v>8</v>
      </c>
      <c r="L2" s="70">
        <v>9</v>
      </c>
      <c r="M2" s="70">
        <v>10</v>
      </c>
      <c r="N2" s="70">
        <v>11</v>
      </c>
      <c r="O2" s="70">
        <v>12</v>
      </c>
      <c r="P2" s="70">
        <v>13</v>
      </c>
      <c r="Q2" s="70">
        <v>14</v>
      </c>
      <c r="R2" s="70">
        <v>15</v>
      </c>
      <c r="S2" s="70">
        <v>16</v>
      </c>
      <c r="T2" s="70">
        <v>17</v>
      </c>
      <c r="U2" s="70">
        <v>18</v>
      </c>
      <c r="V2" s="70">
        <v>19</v>
      </c>
      <c r="W2" s="70">
        <v>20</v>
      </c>
      <c r="X2" s="70">
        <v>21</v>
      </c>
      <c r="Y2" s="70">
        <v>22</v>
      </c>
      <c r="Z2" s="70">
        <v>23</v>
      </c>
      <c r="AA2" s="70">
        <v>24</v>
      </c>
      <c r="AB2" s="70">
        <v>25</v>
      </c>
      <c r="AC2" s="70">
        <v>26</v>
      </c>
      <c r="AD2" s="70">
        <v>27</v>
      </c>
      <c r="AE2" s="70">
        <v>28</v>
      </c>
      <c r="AF2" s="70">
        <v>29</v>
      </c>
      <c r="AG2" s="67">
        <v>30</v>
      </c>
      <c r="AH2" s="67">
        <v>31</v>
      </c>
      <c r="AI2" s="67">
        <v>32</v>
      </c>
      <c r="AJ2" s="67">
        <v>33</v>
      </c>
      <c r="AK2" s="67">
        <v>34</v>
      </c>
      <c r="AL2" s="67">
        <v>35</v>
      </c>
      <c r="AM2" s="67">
        <v>36</v>
      </c>
      <c r="AN2" s="67">
        <v>37</v>
      </c>
      <c r="AO2" s="67">
        <v>38</v>
      </c>
      <c r="AP2" s="67">
        <v>39</v>
      </c>
      <c r="AQ2" s="67">
        <v>40</v>
      </c>
      <c r="AR2" s="67">
        <v>41</v>
      </c>
      <c r="AS2" s="67">
        <v>42</v>
      </c>
      <c r="AT2" s="67">
        <v>43</v>
      </c>
      <c r="AU2" s="67">
        <v>44</v>
      </c>
      <c r="AV2" s="67">
        <v>45</v>
      </c>
      <c r="AW2" s="67">
        <v>46</v>
      </c>
      <c r="AX2" s="67">
        <v>47</v>
      </c>
      <c r="AY2" s="67">
        <v>48</v>
      </c>
      <c r="AZ2" s="67">
        <v>49</v>
      </c>
      <c r="BA2" s="67">
        <v>50</v>
      </c>
      <c r="BB2" s="67">
        <v>51</v>
      </c>
      <c r="BC2" s="67">
        <v>52</v>
      </c>
      <c r="BD2" s="67">
        <v>53</v>
      </c>
      <c r="BE2" s="67">
        <v>54</v>
      </c>
      <c r="BF2" s="67">
        <v>55</v>
      </c>
      <c r="BG2" s="67">
        <v>56</v>
      </c>
      <c r="BH2" s="67">
        <v>57</v>
      </c>
      <c r="BI2" s="67">
        <v>58</v>
      </c>
      <c r="BJ2" s="67">
        <v>59</v>
      </c>
      <c r="BK2" s="67">
        <v>60</v>
      </c>
      <c r="BL2" s="67">
        <v>61</v>
      </c>
      <c r="BM2" s="67">
        <v>62</v>
      </c>
      <c r="BN2" s="67">
        <v>63</v>
      </c>
      <c r="BO2" s="67">
        <v>64</v>
      </c>
      <c r="BP2" s="67">
        <v>65</v>
      </c>
      <c r="BQ2" s="67">
        <v>66</v>
      </c>
      <c r="BR2" s="67">
        <v>67</v>
      </c>
      <c r="BS2" s="67">
        <v>68</v>
      </c>
      <c r="BT2" s="67">
        <v>69</v>
      </c>
      <c r="BU2" s="67">
        <v>70</v>
      </c>
      <c r="BV2" s="67">
        <v>71</v>
      </c>
      <c r="BW2" s="67">
        <v>72</v>
      </c>
      <c r="BX2" s="67">
        <v>73</v>
      </c>
      <c r="BY2" s="67">
        <v>74</v>
      </c>
      <c r="BZ2" s="67">
        <v>75</v>
      </c>
      <c r="CA2" s="67">
        <v>76</v>
      </c>
      <c r="CB2" s="67">
        <v>77</v>
      </c>
      <c r="CC2" s="67">
        <v>78</v>
      </c>
      <c r="CD2" s="67">
        <v>79</v>
      </c>
      <c r="CE2" s="67">
        <v>80</v>
      </c>
      <c r="CF2" s="67">
        <v>81</v>
      </c>
      <c r="CG2" s="67">
        <v>82</v>
      </c>
      <c r="CH2" s="67">
        <v>83</v>
      </c>
      <c r="CI2" s="67">
        <v>84</v>
      </c>
      <c r="CJ2" s="67">
        <v>85</v>
      </c>
      <c r="CK2" s="67">
        <v>86</v>
      </c>
      <c r="CL2" s="67">
        <v>87</v>
      </c>
      <c r="CM2" s="67">
        <v>88</v>
      </c>
      <c r="CN2" s="67">
        <v>89</v>
      </c>
      <c r="CO2" s="67">
        <v>90</v>
      </c>
      <c r="CP2" s="67">
        <v>91</v>
      </c>
      <c r="CQ2" s="67">
        <v>92</v>
      </c>
      <c r="CR2" s="67">
        <v>93</v>
      </c>
      <c r="CS2" s="67">
        <v>94</v>
      </c>
      <c r="CT2" s="67">
        <v>95</v>
      </c>
      <c r="CU2" s="67">
        <v>96</v>
      </c>
      <c r="CV2" s="67">
        <v>97</v>
      </c>
      <c r="CW2" s="67">
        <v>98</v>
      </c>
      <c r="CX2" s="67">
        <v>99</v>
      </c>
      <c r="CY2" s="67">
        <v>100</v>
      </c>
      <c r="CZ2" s="67">
        <v>101</v>
      </c>
      <c r="DA2" s="67">
        <v>102</v>
      </c>
      <c r="DB2" s="67">
        <v>103</v>
      </c>
      <c r="DC2" s="67">
        <v>104</v>
      </c>
      <c r="DD2" s="67">
        <v>105</v>
      </c>
      <c r="DE2" s="67">
        <v>106</v>
      </c>
      <c r="DF2" s="67">
        <v>107</v>
      </c>
      <c r="DG2" s="67">
        <v>108</v>
      </c>
      <c r="DH2" s="67">
        <v>109</v>
      </c>
      <c r="DI2" s="67">
        <v>110</v>
      </c>
      <c r="DJ2" s="67">
        <v>111</v>
      </c>
      <c r="DK2" s="67">
        <v>112</v>
      </c>
      <c r="DL2" s="67">
        <v>113</v>
      </c>
      <c r="DM2" s="67">
        <v>114</v>
      </c>
      <c r="DN2" s="67">
        <v>115</v>
      </c>
      <c r="DO2" s="67">
        <v>116</v>
      </c>
      <c r="DP2" s="67">
        <v>117</v>
      </c>
      <c r="DQ2" s="67">
        <v>118</v>
      </c>
      <c r="DR2" s="67">
        <v>119</v>
      </c>
      <c r="DS2" s="67">
        <v>120</v>
      </c>
      <c r="DT2" s="67">
        <v>121</v>
      </c>
      <c r="DU2" s="67">
        <v>122</v>
      </c>
      <c r="DV2" s="67">
        <v>123</v>
      </c>
      <c r="DW2" s="67">
        <v>124</v>
      </c>
      <c r="DX2" s="67">
        <v>125</v>
      </c>
      <c r="DY2" s="67">
        <v>126</v>
      </c>
      <c r="DZ2" s="67">
        <v>127</v>
      </c>
      <c r="EA2" s="67">
        <v>128</v>
      </c>
      <c r="EB2" s="67">
        <v>129</v>
      </c>
      <c r="EC2" s="67">
        <v>130</v>
      </c>
      <c r="ED2" s="67">
        <v>131</v>
      </c>
      <c r="EE2" s="67">
        <v>132</v>
      </c>
      <c r="EF2" s="67">
        <v>133</v>
      </c>
      <c r="EG2" s="67">
        <v>134</v>
      </c>
      <c r="EH2" s="67">
        <v>135</v>
      </c>
      <c r="EI2" s="67">
        <v>136</v>
      </c>
      <c r="EJ2" s="67">
        <v>137</v>
      </c>
      <c r="EK2" s="67">
        <v>138</v>
      </c>
      <c r="EL2" s="67">
        <v>139</v>
      </c>
      <c r="EM2" s="67">
        <v>140</v>
      </c>
      <c r="EN2" s="67">
        <v>141</v>
      </c>
      <c r="EO2" s="67">
        <v>142</v>
      </c>
      <c r="EP2" s="67">
        <v>143</v>
      </c>
      <c r="EQ2" s="67">
        <v>144</v>
      </c>
      <c r="ER2" s="67">
        <v>145</v>
      </c>
      <c r="ES2" s="67">
        <v>146</v>
      </c>
      <c r="ET2" s="67">
        <v>147</v>
      </c>
      <c r="EU2" s="67">
        <v>148</v>
      </c>
      <c r="EV2" s="67">
        <v>149</v>
      </c>
      <c r="EW2" s="67">
        <v>150</v>
      </c>
      <c r="EX2" s="67">
        <v>151</v>
      </c>
      <c r="EY2" s="67">
        <v>152</v>
      </c>
      <c r="EZ2" s="67">
        <v>153</v>
      </c>
      <c r="FA2" s="67">
        <v>154</v>
      </c>
      <c r="FB2" s="67">
        <v>155</v>
      </c>
      <c r="FC2" s="67">
        <v>156</v>
      </c>
      <c r="FD2" s="67">
        <v>157</v>
      </c>
      <c r="FE2" s="67">
        <v>158</v>
      </c>
      <c r="FF2" s="67">
        <v>159</v>
      </c>
      <c r="FG2" s="67">
        <v>160</v>
      </c>
      <c r="FH2" s="67">
        <v>161</v>
      </c>
      <c r="FI2" s="67">
        <v>162</v>
      </c>
      <c r="FJ2" s="67">
        <v>163</v>
      </c>
      <c r="FK2" s="67">
        <v>164</v>
      </c>
      <c r="FL2" s="67">
        <v>165</v>
      </c>
      <c r="FM2" s="67">
        <v>166</v>
      </c>
      <c r="FN2" s="67">
        <v>167</v>
      </c>
      <c r="FO2" s="67">
        <v>168</v>
      </c>
      <c r="FP2" s="67">
        <v>169</v>
      </c>
      <c r="FQ2" s="67">
        <v>170</v>
      </c>
      <c r="FR2" s="67">
        <v>171</v>
      </c>
      <c r="FS2" s="67">
        <v>172</v>
      </c>
      <c r="FT2" s="67">
        <v>173</v>
      </c>
      <c r="FU2" s="67">
        <v>174</v>
      </c>
      <c r="FV2" s="67">
        <v>175</v>
      </c>
      <c r="FW2" s="67">
        <v>176</v>
      </c>
      <c r="FX2" s="67">
        <v>177</v>
      </c>
      <c r="FY2" s="67">
        <v>178</v>
      </c>
      <c r="FZ2" s="67">
        <v>179</v>
      </c>
      <c r="GA2" s="67">
        <v>180</v>
      </c>
      <c r="GB2" s="67">
        <v>181</v>
      </c>
      <c r="GC2" s="67">
        <v>182</v>
      </c>
      <c r="GD2" s="67">
        <v>183</v>
      </c>
      <c r="GE2" s="67">
        <v>184</v>
      </c>
      <c r="GF2" s="67">
        <v>185</v>
      </c>
      <c r="GG2" s="67">
        <v>186</v>
      </c>
      <c r="GH2" s="67">
        <v>187</v>
      </c>
      <c r="GI2" s="67">
        <v>188</v>
      </c>
      <c r="GJ2" s="67">
        <v>189</v>
      </c>
      <c r="GK2" s="67">
        <v>190</v>
      </c>
      <c r="GL2" s="67">
        <v>191</v>
      </c>
      <c r="GM2" s="67">
        <v>192</v>
      </c>
      <c r="GN2" s="67">
        <v>193</v>
      </c>
      <c r="GO2" s="67">
        <v>194</v>
      </c>
      <c r="GP2" s="67">
        <v>195</v>
      </c>
      <c r="GQ2" s="67">
        <v>196</v>
      </c>
      <c r="GR2" s="67">
        <v>197</v>
      </c>
      <c r="GS2" s="67">
        <v>198</v>
      </c>
      <c r="GT2" s="67">
        <v>199</v>
      </c>
      <c r="GU2" s="67">
        <v>200</v>
      </c>
    </row>
    <row r="3" spans="1:203" s="67" customFormat="1" x14ac:dyDescent="0.2">
      <c r="A3" t="str" cm="1">
        <f t="array" ref="A3:A103">TRANSPOSE('Sample Data'!C2:CY2)</f>
        <v>Data File Name</v>
      </c>
      <c r="B3" s="67" t="str" cm="1">
        <f t="array" ref="B3:B103">TRANSPOSE('Sample Data'!C6:CY6)</f>
        <v>Misc Info</v>
      </c>
      <c r="C3" s="85" t="str" cm="1">
        <f t="array" ref="C3:GU103">TRANSPOSE('Sample Data'!C9:CY209)</f>
        <v>Name</v>
      </c>
      <c r="D3" s="70">
        <v>0</v>
      </c>
      <c r="E3" s="70">
        <v>0</v>
      </c>
      <c r="F3" s="70">
        <v>0</v>
      </c>
      <c r="G3" s="70">
        <v>0</v>
      </c>
      <c r="H3" s="70">
        <v>0</v>
      </c>
      <c r="I3" s="70">
        <v>0</v>
      </c>
      <c r="J3" s="70">
        <v>0</v>
      </c>
      <c r="K3" s="70">
        <v>0</v>
      </c>
      <c r="L3" s="70">
        <v>0</v>
      </c>
      <c r="M3" s="70">
        <v>0</v>
      </c>
      <c r="N3" s="70">
        <v>0</v>
      </c>
      <c r="O3" s="70">
        <v>0</v>
      </c>
      <c r="P3" s="70">
        <v>0</v>
      </c>
      <c r="Q3" s="70">
        <v>0</v>
      </c>
      <c r="R3" s="70">
        <v>0</v>
      </c>
      <c r="S3" s="70">
        <v>0</v>
      </c>
      <c r="T3" s="70">
        <v>0</v>
      </c>
      <c r="U3" s="70">
        <v>0</v>
      </c>
      <c r="V3" s="70">
        <v>0</v>
      </c>
      <c r="W3" s="70">
        <v>0</v>
      </c>
      <c r="X3" s="70">
        <v>0</v>
      </c>
      <c r="Y3" s="70">
        <v>0</v>
      </c>
      <c r="Z3" s="70">
        <v>0</v>
      </c>
      <c r="AA3" s="70">
        <v>0</v>
      </c>
      <c r="AB3" s="70">
        <v>0</v>
      </c>
      <c r="AC3" s="70">
        <v>0</v>
      </c>
      <c r="AD3" s="70">
        <v>0</v>
      </c>
      <c r="AE3" s="70">
        <v>0</v>
      </c>
      <c r="AF3" s="70">
        <v>0</v>
      </c>
      <c r="AG3" s="67">
        <v>0</v>
      </c>
      <c r="AH3" s="67">
        <v>0</v>
      </c>
      <c r="AI3" s="67">
        <v>0</v>
      </c>
      <c r="AJ3" s="67">
        <v>0</v>
      </c>
      <c r="AK3" s="67">
        <v>0</v>
      </c>
      <c r="AL3" s="67">
        <v>0</v>
      </c>
      <c r="AM3" s="67">
        <v>0</v>
      </c>
      <c r="AN3" s="67">
        <v>0</v>
      </c>
      <c r="AO3" s="67">
        <v>0</v>
      </c>
      <c r="AP3" s="67">
        <v>0</v>
      </c>
      <c r="AQ3" s="67">
        <v>0</v>
      </c>
      <c r="AR3" s="67">
        <v>0</v>
      </c>
      <c r="AS3" s="67">
        <v>0</v>
      </c>
      <c r="AT3" s="67">
        <v>0</v>
      </c>
      <c r="AU3" s="67">
        <v>0</v>
      </c>
      <c r="AV3" s="67">
        <v>0</v>
      </c>
      <c r="AW3" s="67">
        <v>0</v>
      </c>
      <c r="AX3" s="67">
        <v>0</v>
      </c>
      <c r="AY3" s="67">
        <v>0</v>
      </c>
      <c r="AZ3" s="67">
        <v>0</v>
      </c>
      <c r="BA3" s="67">
        <v>0</v>
      </c>
      <c r="BB3" s="67">
        <v>0</v>
      </c>
      <c r="BC3" s="67">
        <v>0</v>
      </c>
      <c r="BD3" s="67">
        <v>0</v>
      </c>
      <c r="BE3" s="67">
        <v>0</v>
      </c>
      <c r="BF3" s="67">
        <v>0</v>
      </c>
      <c r="BG3" s="67">
        <v>0</v>
      </c>
      <c r="BH3" s="67">
        <v>0</v>
      </c>
      <c r="BI3" s="67">
        <v>0</v>
      </c>
      <c r="BJ3" s="67">
        <v>0</v>
      </c>
      <c r="BK3" s="67">
        <v>0</v>
      </c>
      <c r="BL3" s="67">
        <v>0</v>
      </c>
      <c r="BM3" s="67">
        <v>0</v>
      </c>
      <c r="BN3" s="67">
        <v>0</v>
      </c>
      <c r="BO3" s="67">
        <v>0</v>
      </c>
      <c r="BP3" s="67">
        <v>0</v>
      </c>
      <c r="BQ3" s="67">
        <v>0</v>
      </c>
      <c r="BR3" s="67">
        <v>0</v>
      </c>
      <c r="BS3" s="67">
        <v>0</v>
      </c>
      <c r="BT3" s="67">
        <v>0</v>
      </c>
      <c r="BU3" s="67">
        <v>0</v>
      </c>
      <c r="BV3" s="67">
        <v>0</v>
      </c>
      <c r="BW3" s="67">
        <v>0</v>
      </c>
      <c r="BX3" s="67">
        <v>0</v>
      </c>
      <c r="BY3" s="67">
        <v>0</v>
      </c>
      <c r="BZ3" s="67">
        <v>0</v>
      </c>
      <c r="CA3" s="67">
        <v>0</v>
      </c>
      <c r="CB3" s="67">
        <v>0</v>
      </c>
      <c r="CC3" s="67">
        <v>0</v>
      </c>
      <c r="CD3" s="67">
        <v>0</v>
      </c>
      <c r="CE3" s="67">
        <v>0</v>
      </c>
      <c r="CF3" s="67">
        <v>0</v>
      </c>
      <c r="CG3" s="67">
        <v>0</v>
      </c>
      <c r="CH3" s="67">
        <v>0</v>
      </c>
      <c r="CI3" s="67">
        <v>0</v>
      </c>
      <c r="CJ3" s="67">
        <v>0</v>
      </c>
      <c r="CK3" s="67">
        <v>0</v>
      </c>
      <c r="CL3" s="67">
        <v>0</v>
      </c>
      <c r="CM3" s="67">
        <v>0</v>
      </c>
      <c r="CN3" s="67">
        <v>0</v>
      </c>
      <c r="CO3" s="67">
        <v>0</v>
      </c>
      <c r="CP3" s="67">
        <v>0</v>
      </c>
      <c r="CQ3" s="67">
        <v>0</v>
      </c>
      <c r="CR3" s="67">
        <v>0</v>
      </c>
      <c r="CS3" s="67">
        <v>0</v>
      </c>
      <c r="CT3" s="67">
        <v>0</v>
      </c>
      <c r="CU3" s="67">
        <v>0</v>
      </c>
      <c r="CV3" s="67">
        <v>0</v>
      </c>
      <c r="CW3" s="67">
        <v>0</v>
      </c>
      <c r="CX3" s="67">
        <v>0</v>
      </c>
      <c r="CY3" s="67">
        <v>0</v>
      </c>
      <c r="CZ3" s="67">
        <v>0</v>
      </c>
      <c r="DA3" s="67">
        <v>0</v>
      </c>
      <c r="DB3" s="67">
        <v>0</v>
      </c>
      <c r="DC3" s="67">
        <v>0</v>
      </c>
      <c r="DD3" s="67">
        <v>0</v>
      </c>
      <c r="DE3" s="67">
        <v>0</v>
      </c>
      <c r="DF3" s="67">
        <v>0</v>
      </c>
      <c r="DG3" s="67">
        <v>0</v>
      </c>
      <c r="DH3" s="67">
        <v>0</v>
      </c>
      <c r="DI3" s="67">
        <v>0</v>
      </c>
      <c r="DJ3" s="67">
        <v>0</v>
      </c>
      <c r="DK3" s="67">
        <v>0</v>
      </c>
      <c r="DL3" s="67">
        <v>0</v>
      </c>
      <c r="DM3" s="67">
        <v>0</v>
      </c>
      <c r="DN3" s="67">
        <v>0</v>
      </c>
      <c r="DO3" s="67">
        <v>0</v>
      </c>
      <c r="DP3" s="67">
        <v>0</v>
      </c>
      <c r="DQ3" s="67">
        <v>0</v>
      </c>
      <c r="DR3" s="67">
        <v>0</v>
      </c>
      <c r="DS3" s="67">
        <v>0</v>
      </c>
      <c r="DT3" s="67">
        <v>0</v>
      </c>
      <c r="DU3" s="67">
        <v>0</v>
      </c>
      <c r="DV3" s="67">
        <v>0</v>
      </c>
      <c r="DW3" s="67">
        <v>0</v>
      </c>
      <c r="DX3" s="67">
        <v>0</v>
      </c>
      <c r="DY3" s="67">
        <v>0</v>
      </c>
      <c r="DZ3" s="67">
        <v>0</v>
      </c>
      <c r="EA3" s="67">
        <v>0</v>
      </c>
      <c r="EB3" s="67">
        <v>0</v>
      </c>
      <c r="EC3" s="67">
        <v>0</v>
      </c>
      <c r="ED3" s="67">
        <v>0</v>
      </c>
      <c r="EE3" s="67">
        <v>0</v>
      </c>
      <c r="EF3" s="67">
        <v>0</v>
      </c>
      <c r="EG3" s="67">
        <v>0</v>
      </c>
      <c r="EH3" s="67">
        <v>0</v>
      </c>
      <c r="EI3" s="67">
        <v>0</v>
      </c>
      <c r="EJ3" s="67">
        <v>0</v>
      </c>
      <c r="EK3" s="67">
        <v>0</v>
      </c>
      <c r="EL3" s="67">
        <v>0</v>
      </c>
      <c r="EM3" s="67">
        <v>0</v>
      </c>
      <c r="EN3" s="67">
        <v>0</v>
      </c>
      <c r="EO3" s="67">
        <v>0</v>
      </c>
      <c r="EP3" s="67">
        <v>0</v>
      </c>
      <c r="EQ3" s="67">
        <v>0</v>
      </c>
      <c r="ER3" s="67">
        <v>0</v>
      </c>
      <c r="ES3" s="67">
        <v>0</v>
      </c>
      <c r="ET3" s="67">
        <v>0</v>
      </c>
      <c r="EU3" s="67">
        <v>0</v>
      </c>
      <c r="EV3" s="67">
        <v>0</v>
      </c>
      <c r="EW3" s="67">
        <v>0</v>
      </c>
      <c r="EX3" s="67">
        <v>0</v>
      </c>
      <c r="EY3" s="67">
        <v>0</v>
      </c>
      <c r="EZ3" s="67">
        <v>0</v>
      </c>
      <c r="FA3" s="67">
        <v>0</v>
      </c>
      <c r="FB3" s="67">
        <v>0</v>
      </c>
      <c r="FC3" s="67">
        <v>0</v>
      </c>
      <c r="FD3" s="67">
        <v>0</v>
      </c>
      <c r="FE3" s="67">
        <v>0</v>
      </c>
      <c r="FF3" s="67">
        <v>0</v>
      </c>
      <c r="FG3" s="67">
        <v>0</v>
      </c>
      <c r="FH3" s="67">
        <v>0</v>
      </c>
      <c r="FI3" s="67">
        <v>0</v>
      </c>
      <c r="FJ3" s="67">
        <v>0</v>
      </c>
      <c r="FK3" s="67">
        <v>0</v>
      </c>
      <c r="FL3" s="67">
        <v>0</v>
      </c>
      <c r="FM3" s="67">
        <v>0</v>
      </c>
      <c r="FN3" s="67">
        <v>0</v>
      </c>
      <c r="FO3" s="67">
        <v>0</v>
      </c>
      <c r="FP3" s="67">
        <v>0</v>
      </c>
      <c r="FQ3" s="67">
        <v>0</v>
      </c>
      <c r="FR3" s="67">
        <v>0</v>
      </c>
      <c r="FS3" s="67">
        <v>0</v>
      </c>
      <c r="FT3" s="67">
        <v>0</v>
      </c>
      <c r="FU3" s="67">
        <v>0</v>
      </c>
      <c r="FV3" s="67">
        <v>0</v>
      </c>
      <c r="FW3" s="67">
        <v>0</v>
      </c>
      <c r="FX3" s="67">
        <v>0</v>
      </c>
      <c r="FY3" s="67">
        <v>0</v>
      </c>
      <c r="FZ3" s="67">
        <v>0</v>
      </c>
      <c r="GA3" s="67">
        <v>0</v>
      </c>
      <c r="GB3" s="67">
        <v>0</v>
      </c>
      <c r="GC3" s="67">
        <v>0</v>
      </c>
      <c r="GD3" s="67">
        <v>0</v>
      </c>
      <c r="GE3" s="67">
        <v>0</v>
      </c>
      <c r="GF3" s="67">
        <v>0</v>
      </c>
      <c r="GG3" s="67">
        <v>0</v>
      </c>
      <c r="GH3" s="67">
        <v>0</v>
      </c>
      <c r="GI3" s="67">
        <v>0</v>
      </c>
      <c r="GJ3" s="67">
        <v>0</v>
      </c>
      <c r="GK3" s="67">
        <v>0</v>
      </c>
      <c r="GL3" s="67">
        <v>0</v>
      </c>
      <c r="GM3" s="67">
        <v>0</v>
      </c>
      <c r="GN3" s="67">
        <v>0</v>
      </c>
      <c r="GO3" s="67">
        <v>0</v>
      </c>
      <c r="GP3" s="67">
        <v>0</v>
      </c>
      <c r="GQ3" s="67">
        <v>0</v>
      </c>
      <c r="GR3" s="67">
        <v>0</v>
      </c>
      <c r="GS3" s="67">
        <v>0</v>
      </c>
      <c r="GT3" s="67" t="str">
        <v>ISTD test</v>
      </c>
      <c r="GU3" s="67" t="str">
        <v>Test</v>
      </c>
    </row>
    <row r="4" spans="1:203" x14ac:dyDescent="0.2">
      <c r="A4" t="str">
        <v>Test 1</v>
      </c>
      <c r="B4" t="str">
        <v>Test compound</v>
      </c>
      <c r="C4" s="85" t="str">
        <v>Target Response</v>
      </c>
      <c r="D4" s="66">
        <v>0</v>
      </c>
      <c r="E4" s="66">
        <v>0</v>
      </c>
      <c r="F4" s="66">
        <v>0</v>
      </c>
      <c r="G4" s="66">
        <v>0</v>
      </c>
      <c r="H4" s="66">
        <v>0</v>
      </c>
      <c r="I4" s="66">
        <v>0</v>
      </c>
      <c r="J4" s="66">
        <v>0</v>
      </c>
      <c r="K4" s="66">
        <v>0</v>
      </c>
      <c r="L4" s="66">
        <v>0</v>
      </c>
      <c r="M4" s="66">
        <v>0</v>
      </c>
      <c r="N4" s="66">
        <v>0</v>
      </c>
      <c r="O4" s="66">
        <v>0</v>
      </c>
      <c r="P4" s="66">
        <v>0</v>
      </c>
      <c r="Q4" s="66">
        <v>0</v>
      </c>
      <c r="R4" s="66">
        <v>0</v>
      </c>
      <c r="S4" s="66">
        <v>0</v>
      </c>
      <c r="T4" s="66">
        <v>0</v>
      </c>
      <c r="U4" s="66">
        <v>0</v>
      </c>
      <c r="V4" s="66">
        <v>0</v>
      </c>
      <c r="W4" s="66">
        <v>0</v>
      </c>
      <c r="X4" s="66">
        <v>0</v>
      </c>
      <c r="Y4" s="66">
        <v>0</v>
      </c>
      <c r="Z4" s="66">
        <v>0</v>
      </c>
      <c r="AA4" s="66">
        <v>0</v>
      </c>
      <c r="AB4" s="66">
        <v>0</v>
      </c>
      <c r="AC4" s="66">
        <v>0</v>
      </c>
      <c r="AD4" s="66">
        <v>0</v>
      </c>
      <c r="AE4" s="66">
        <v>0</v>
      </c>
      <c r="AF4" s="66">
        <v>0</v>
      </c>
      <c r="AG4">
        <v>0</v>
      </c>
      <c r="AH4">
        <v>0</v>
      </c>
      <c r="AI4">
        <v>0</v>
      </c>
      <c r="AJ4">
        <v>0</v>
      </c>
      <c r="AK4">
        <v>0</v>
      </c>
      <c r="AL4">
        <v>0</v>
      </c>
      <c r="AM4">
        <v>0</v>
      </c>
      <c r="AN4">
        <v>0</v>
      </c>
      <c r="AO4">
        <v>0</v>
      </c>
      <c r="AP4">
        <v>0</v>
      </c>
      <c r="AQ4">
        <v>0</v>
      </c>
      <c r="AR4">
        <v>0</v>
      </c>
      <c r="AS4">
        <v>0</v>
      </c>
      <c r="AT4">
        <v>0</v>
      </c>
      <c r="AU4">
        <v>0</v>
      </c>
      <c r="AV4">
        <v>0</v>
      </c>
      <c r="AW4">
        <v>0</v>
      </c>
      <c r="AX4">
        <v>0</v>
      </c>
      <c r="AY4">
        <v>0</v>
      </c>
      <c r="AZ4">
        <v>0</v>
      </c>
      <c r="BA4">
        <v>0</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0</v>
      </c>
      <c r="BX4">
        <v>0</v>
      </c>
      <c r="BY4">
        <v>0</v>
      </c>
      <c r="BZ4">
        <v>0</v>
      </c>
      <c r="CA4">
        <v>0</v>
      </c>
      <c r="CB4">
        <v>0</v>
      </c>
      <c r="CC4">
        <v>0</v>
      </c>
      <c r="CD4">
        <v>0</v>
      </c>
      <c r="CE4">
        <v>0</v>
      </c>
      <c r="CF4">
        <v>0</v>
      </c>
      <c r="CG4">
        <v>0</v>
      </c>
      <c r="CH4">
        <v>0</v>
      </c>
      <c r="CI4">
        <v>0</v>
      </c>
      <c r="CJ4">
        <v>0</v>
      </c>
      <c r="CK4">
        <v>0</v>
      </c>
      <c r="CL4">
        <v>0</v>
      </c>
      <c r="CM4">
        <v>0</v>
      </c>
      <c r="CN4">
        <v>0</v>
      </c>
      <c r="CO4">
        <v>0</v>
      </c>
      <c r="CP4">
        <v>0</v>
      </c>
      <c r="CQ4">
        <v>0</v>
      </c>
      <c r="CR4">
        <v>0</v>
      </c>
      <c r="CS4">
        <v>0</v>
      </c>
      <c r="CT4">
        <v>0</v>
      </c>
      <c r="CU4">
        <v>0</v>
      </c>
      <c r="CV4">
        <v>0</v>
      </c>
      <c r="CW4">
        <v>0</v>
      </c>
      <c r="CX4">
        <v>0</v>
      </c>
      <c r="CY4">
        <v>0</v>
      </c>
      <c r="CZ4">
        <v>0</v>
      </c>
      <c r="DA4">
        <v>0</v>
      </c>
      <c r="DB4">
        <v>0</v>
      </c>
      <c r="DC4">
        <v>0</v>
      </c>
      <c r="DD4">
        <v>0</v>
      </c>
      <c r="DE4">
        <v>0</v>
      </c>
      <c r="DF4">
        <v>0</v>
      </c>
      <c r="DG4">
        <v>0</v>
      </c>
      <c r="DH4">
        <v>0</v>
      </c>
      <c r="DI4">
        <v>0</v>
      </c>
      <c r="DJ4">
        <v>0</v>
      </c>
      <c r="DK4">
        <v>0</v>
      </c>
      <c r="DL4">
        <v>0</v>
      </c>
      <c r="DM4">
        <v>0</v>
      </c>
      <c r="DN4">
        <v>0</v>
      </c>
      <c r="DO4">
        <v>0</v>
      </c>
      <c r="DP4">
        <v>0</v>
      </c>
      <c r="DQ4">
        <v>0</v>
      </c>
      <c r="DR4">
        <v>0</v>
      </c>
      <c r="DS4">
        <v>0</v>
      </c>
      <c r="DT4">
        <v>0</v>
      </c>
      <c r="DU4">
        <v>0</v>
      </c>
      <c r="DV4">
        <v>0</v>
      </c>
      <c r="DW4">
        <v>0</v>
      </c>
      <c r="DX4">
        <v>0</v>
      </c>
      <c r="DY4">
        <v>0</v>
      </c>
      <c r="DZ4">
        <v>0</v>
      </c>
      <c r="EA4">
        <v>0</v>
      </c>
      <c r="EB4">
        <v>0</v>
      </c>
      <c r="EC4">
        <v>0</v>
      </c>
      <c r="ED4">
        <v>0</v>
      </c>
      <c r="EE4">
        <v>0</v>
      </c>
      <c r="EF4">
        <v>0</v>
      </c>
      <c r="EG4">
        <v>0</v>
      </c>
      <c r="EH4">
        <v>0</v>
      </c>
      <c r="EI4">
        <v>0</v>
      </c>
      <c r="EJ4">
        <v>0</v>
      </c>
      <c r="EK4">
        <v>0</v>
      </c>
      <c r="EL4">
        <v>0</v>
      </c>
      <c r="EM4">
        <v>0</v>
      </c>
      <c r="EN4">
        <v>0</v>
      </c>
      <c r="EO4">
        <v>0</v>
      </c>
      <c r="EP4">
        <v>0</v>
      </c>
      <c r="EQ4">
        <v>0</v>
      </c>
      <c r="ER4">
        <v>0</v>
      </c>
      <c r="ES4">
        <v>0</v>
      </c>
      <c r="ET4">
        <v>0</v>
      </c>
      <c r="EU4">
        <v>0</v>
      </c>
      <c r="EV4">
        <v>0</v>
      </c>
      <c r="EW4">
        <v>0</v>
      </c>
      <c r="EX4">
        <v>0</v>
      </c>
      <c r="EY4">
        <v>0</v>
      </c>
      <c r="EZ4">
        <v>0</v>
      </c>
      <c r="FA4">
        <v>0</v>
      </c>
      <c r="FB4">
        <v>0</v>
      </c>
      <c r="FC4">
        <v>0</v>
      </c>
      <c r="FD4">
        <v>0</v>
      </c>
      <c r="FE4">
        <v>0</v>
      </c>
      <c r="FF4">
        <v>0</v>
      </c>
      <c r="FG4">
        <v>0</v>
      </c>
      <c r="FH4">
        <v>0</v>
      </c>
      <c r="FI4">
        <v>0</v>
      </c>
      <c r="FJ4">
        <v>0</v>
      </c>
      <c r="FK4">
        <v>0</v>
      </c>
      <c r="FL4">
        <v>0</v>
      </c>
      <c r="FM4">
        <v>0</v>
      </c>
      <c r="FN4">
        <v>0</v>
      </c>
      <c r="FO4">
        <v>0</v>
      </c>
      <c r="FP4">
        <v>0</v>
      </c>
      <c r="FQ4">
        <v>0</v>
      </c>
      <c r="FR4">
        <v>0</v>
      </c>
      <c r="FS4">
        <v>0</v>
      </c>
      <c r="FT4">
        <v>0</v>
      </c>
      <c r="FU4">
        <v>0</v>
      </c>
      <c r="FV4">
        <v>0</v>
      </c>
      <c r="FW4">
        <v>0</v>
      </c>
      <c r="FX4">
        <v>0</v>
      </c>
      <c r="FY4">
        <v>0</v>
      </c>
      <c r="FZ4">
        <v>0</v>
      </c>
      <c r="GA4">
        <v>0</v>
      </c>
      <c r="GB4">
        <v>0</v>
      </c>
      <c r="GC4">
        <v>0</v>
      </c>
      <c r="GD4">
        <v>0</v>
      </c>
      <c r="GE4">
        <v>0</v>
      </c>
      <c r="GF4">
        <v>0</v>
      </c>
      <c r="GG4">
        <v>0</v>
      </c>
      <c r="GH4">
        <v>0</v>
      </c>
      <c r="GI4">
        <v>0</v>
      </c>
      <c r="GJ4">
        <v>0</v>
      </c>
      <c r="GK4">
        <v>0</v>
      </c>
      <c r="GL4">
        <v>0</v>
      </c>
      <c r="GM4">
        <v>0</v>
      </c>
      <c r="GN4">
        <v>0</v>
      </c>
      <c r="GO4">
        <v>0</v>
      </c>
      <c r="GP4">
        <v>0</v>
      </c>
      <c r="GQ4">
        <v>0</v>
      </c>
      <c r="GR4">
        <v>0</v>
      </c>
      <c r="GS4">
        <v>0</v>
      </c>
      <c r="GT4">
        <v>3953119</v>
      </c>
      <c r="GU4">
        <v>20362</v>
      </c>
    </row>
    <row r="5" spans="1:203" x14ac:dyDescent="0.2">
      <c r="A5" t="str">
        <v>Test 2</v>
      </c>
      <c r="B5" t="str">
        <v>Test compound</v>
      </c>
      <c r="C5" s="85" t="str">
        <v>Target Response</v>
      </c>
      <c r="D5" s="66">
        <v>0</v>
      </c>
      <c r="E5" s="66">
        <v>0</v>
      </c>
      <c r="F5" s="66">
        <v>0</v>
      </c>
      <c r="G5" s="66">
        <v>0</v>
      </c>
      <c r="H5" s="66">
        <v>0</v>
      </c>
      <c r="I5" s="66">
        <v>0</v>
      </c>
      <c r="J5" s="66">
        <v>0</v>
      </c>
      <c r="K5" s="66">
        <v>0</v>
      </c>
      <c r="L5" s="66">
        <v>0</v>
      </c>
      <c r="M5" s="66">
        <v>0</v>
      </c>
      <c r="N5" s="66">
        <v>0</v>
      </c>
      <c r="O5" s="66">
        <v>0</v>
      </c>
      <c r="P5" s="66">
        <v>0</v>
      </c>
      <c r="Q5" s="66">
        <v>0</v>
      </c>
      <c r="R5" s="66">
        <v>0</v>
      </c>
      <c r="S5" s="66">
        <v>0</v>
      </c>
      <c r="T5" s="66">
        <v>0</v>
      </c>
      <c r="U5" s="66">
        <v>0</v>
      </c>
      <c r="V5" s="66">
        <v>0</v>
      </c>
      <c r="W5" s="66">
        <v>0</v>
      </c>
      <c r="X5" s="66">
        <v>0</v>
      </c>
      <c r="Y5" s="66">
        <v>0</v>
      </c>
      <c r="Z5" s="66">
        <v>0</v>
      </c>
      <c r="AA5" s="66">
        <v>0</v>
      </c>
      <c r="AB5" s="66">
        <v>0</v>
      </c>
      <c r="AC5" s="66">
        <v>0</v>
      </c>
      <c r="AD5" s="66">
        <v>0</v>
      </c>
      <c r="AE5" s="66">
        <v>0</v>
      </c>
      <c r="AF5" s="66">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v>0</v>
      </c>
      <c r="BJ5">
        <v>0</v>
      </c>
      <c r="BK5">
        <v>0</v>
      </c>
      <c r="BL5">
        <v>0</v>
      </c>
      <c r="BM5">
        <v>0</v>
      </c>
      <c r="BN5">
        <v>0</v>
      </c>
      <c r="BO5">
        <v>0</v>
      </c>
      <c r="BP5">
        <v>0</v>
      </c>
      <c r="BQ5">
        <v>0</v>
      </c>
      <c r="BR5">
        <v>0</v>
      </c>
      <c r="BS5">
        <v>0</v>
      </c>
      <c r="BT5">
        <v>0</v>
      </c>
      <c r="BU5">
        <v>0</v>
      </c>
      <c r="BV5">
        <v>0</v>
      </c>
      <c r="BW5">
        <v>0</v>
      </c>
      <c r="BX5">
        <v>0</v>
      </c>
      <c r="BY5">
        <v>0</v>
      </c>
      <c r="BZ5">
        <v>0</v>
      </c>
      <c r="CA5">
        <v>0</v>
      </c>
      <c r="CB5">
        <v>0</v>
      </c>
      <c r="CC5">
        <v>0</v>
      </c>
      <c r="CD5">
        <v>0</v>
      </c>
      <c r="CE5">
        <v>0</v>
      </c>
      <c r="CF5">
        <v>0</v>
      </c>
      <c r="CG5">
        <v>0</v>
      </c>
      <c r="CH5">
        <v>0</v>
      </c>
      <c r="CI5">
        <v>0</v>
      </c>
      <c r="CJ5">
        <v>0</v>
      </c>
      <c r="CK5">
        <v>0</v>
      </c>
      <c r="CL5">
        <v>0</v>
      </c>
      <c r="CM5">
        <v>0</v>
      </c>
      <c r="CN5">
        <v>0</v>
      </c>
      <c r="CO5">
        <v>0</v>
      </c>
      <c r="CP5">
        <v>0</v>
      </c>
      <c r="CQ5">
        <v>0</v>
      </c>
      <c r="CR5">
        <v>0</v>
      </c>
      <c r="CS5">
        <v>0</v>
      </c>
      <c r="CT5">
        <v>0</v>
      </c>
      <c r="CU5">
        <v>0</v>
      </c>
      <c r="CV5">
        <v>0</v>
      </c>
      <c r="CW5">
        <v>0</v>
      </c>
      <c r="CX5">
        <v>0</v>
      </c>
      <c r="CY5">
        <v>0</v>
      </c>
      <c r="CZ5">
        <v>0</v>
      </c>
      <c r="DA5">
        <v>0</v>
      </c>
      <c r="DB5">
        <v>0</v>
      </c>
      <c r="DC5">
        <v>0</v>
      </c>
      <c r="DD5">
        <v>0</v>
      </c>
      <c r="DE5">
        <v>0</v>
      </c>
      <c r="DF5">
        <v>0</v>
      </c>
      <c r="DG5">
        <v>0</v>
      </c>
      <c r="DH5">
        <v>0</v>
      </c>
      <c r="DI5">
        <v>0</v>
      </c>
      <c r="DJ5">
        <v>0</v>
      </c>
      <c r="DK5">
        <v>0</v>
      </c>
      <c r="DL5">
        <v>0</v>
      </c>
      <c r="DM5">
        <v>0</v>
      </c>
      <c r="DN5">
        <v>0</v>
      </c>
      <c r="DO5">
        <v>0</v>
      </c>
      <c r="DP5">
        <v>0</v>
      </c>
      <c r="DQ5">
        <v>0</v>
      </c>
      <c r="DR5">
        <v>0</v>
      </c>
      <c r="DS5">
        <v>0</v>
      </c>
      <c r="DT5">
        <v>0</v>
      </c>
      <c r="DU5">
        <v>0</v>
      </c>
      <c r="DV5">
        <v>0</v>
      </c>
      <c r="DW5">
        <v>0</v>
      </c>
      <c r="DX5">
        <v>0</v>
      </c>
      <c r="DY5">
        <v>0</v>
      </c>
      <c r="DZ5">
        <v>0</v>
      </c>
      <c r="EA5">
        <v>0</v>
      </c>
      <c r="EB5">
        <v>0</v>
      </c>
      <c r="EC5">
        <v>0</v>
      </c>
      <c r="ED5">
        <v>0</v>
      </c>
      <c r="EE5">
        <v>0</v>
      </c>
      <c r="EF5">
        <v>0</v>
      </c>
      <c r="EG5">
        <v>0</v>
      </c>
      <c r="EH5">
        <v>0</v>
      </c>
      <c r="EI5">
        <v>0</v>
      </c>
      <c r="EJ5">
        <v>0</v>
      </c>
      <c r="EK5">
        <v>0</v>
      </c>
      <c r="EL5">
        <v>0</v>
      </c>
      <c r="EM5">
        <v>0</v>
      </c>
      <c r="EN5">
        <v>0</v>
      </c>
      <c r="EO5">
        <v>0</v>
      </c>
      <c r="EP5">
        <v>0</v>
      </c>
      <c r="EQ5">
        <v>0</v>
      </c>
      <c r="ER5">
        <v>0</v>
      </c>
      <c r="ES5">
        <v>0</v>
      </c>
      <c r="ET5">
        <v>0</v>
      </c>
      <c r="EU5">
        <v>0</v>
      </c>
      <c r="EV5">
        <v>0</v>
      </c>
      <c r="EW5">
        <v>0</v>
      </c>
      <c r="EX5">
        <v>0</v>
      </c>
      <c r="EY5">
        <v>0</v>
      </c>
      <c r="EZ5">
        <v>0</v>
      </c>
      <c r="FA5">
        <v>0</v>
      </c>
      <c r="FB5">
        <v>0</v>
      </c>
      <c r="FC5">
        <v>0</v>
      </c>
      <c r="FD5">
        <v>0</v>
      </c>
      <c r="FE5">
        <v>0</v>
      </c>
      <c r="FF5">
        <v>0</v>
      </c>
      <c r="FG5">
        <v>0</v>
      </c>
      <c r="FH5">
        <v>0</v>
      </c>
      <c r="FI5">
        <v>0</v>
      </c>
      <c r="FJ5">
        <v>0</v>
      </c>
      <c r="FK5">
        <v>0</v>
      </c>
      <c r="FL5">
        <v>0</v>
      </c>
      <c r="FM5">
        <v>0</v>
      </c>
      <c r="FN5">
        <v>0</v>
      </c>
      <c r="FO5">
        <v>0</v>
      </c>
      <c r="FP5">
        <v>0</v>
      </c>
      <c r="FQ5">
        <v>0</v>
      </c>
      <c r="FR5">
        <v>0</v>
      </c>
      <c r="FS5">
        <v>0</v>
      </c>
      <c r="FT5">
        <v>0</v>
      </c>
      <c r="FU5">
        <v>0</v>
      </c>
      <c r="FV5">
        <v>0</v>
      </c>
      <c r="FW5">
        <v>0</v>
      </c>
      <c r="FX5">
        <v>0</v>
      </c>
      <c r="FY5">
        <v>0</v>
      </c>
      <c r="FZ5">
        <v>0</v>
      </c>
      <c r="GA5">
        <v>0</v>
      </c>
      <c r="GB5">
        <v>0</v>
      </c>
      <c r="GC5">
        <v>0</v>
      </c>
      <c r="GD5">
        <v>0</v>
      </c>
      <c r="GE5">
        <v>0</v>
      </c>
      <c r="GF5">
        <v>0</v>
      </c>
      <c r="GG5">
        <v>0</v>
      </c>
      <c r="GH5">
        <v>0</v>
      </c>
      <c r="GI5">
        <v>0</v>
      </c>
      <c r="GJ5">
        <v>0</v>
      </c>
      <c r="GK5">
        <v>0</v>
      </c>
      <c r="GL5">
        <v>0</v>
      </c>
      <c r="GM5">
        <v>0</v>
      </c>
      <c r="GN5">
        <v>0</v>
      </c>
      <c r="GO5">
        <v>0</v>
      </c>
      <c r="GP5">
        <v>0</v>
      </c>
      <c r="GQ5">
        <v>0</v>
      </c>
      <c r="GR5">
        <v>0</v>
      </c>
      <c r="GS5">
        <v>0</v>
      </c>
      <c r="GT5">
        <v>4705178</v>
      </c>
      <c r="GU5">
        <v>20054</v>
      </c>
    </row>
    <row r="6" spans="1:203" x14ac:dyDescent="0.2">
      <c r="A6" t="str">
        <v>Test 3</v>
      </c>
      <c r="B6" t="str">
        <v>Test compound</v>
      </c>
      <c r="C6" s="85" t="str">
        <v>Target Response</v>
      </c>
      <c r="D6" s="66">
        <v>0</v>
      </c>
      <c r="E6" s="66">
        <v>0</v>
      </c>
      <c r="F6" s="66">
        <v>0</v>
      </c>
      <c r="G6" s="66">
        <v>0</v>
      </c>
      <c r="H6" s="66">
        <v>0</v>
      </c>
      <c r="I6" s="66">
        <v>0</v>
      </c>
      <c r="J6" s="66">
        <v>0</v>
      </c>
      <c r="K6" s="66">
        <v>0</v>
      </c>
      <c r="L6" s="66">
        <v>0</v>
      </c>
      <c r="M6" s="66">
        <v>0</v>
      </c>
      <c r="N6" s="66">
        <v>0</v>
      </c>
      <c r="O6" s="66">
        <v>0</v>
      </c>
      <c r="P6" s="66">
        <v>0</v>
      </c>
      <c r="Q6" s="66">
        <v>0</v>
      </c>
      <c r="R6" s="66">
        <v>0</v>
      </c>
      <c r="S6" s="66">
        <v>0</v>
      </c>
      <c r="T6" s="66">
        <v>0</v>
      </c>
      <c r="U6" s="66">
        <v>0</v>
      </c>
      <c r="V6" s="66">
        <v>0</v>
      </c>
      <c r="W6" s="66">
        <v>0</v>
      </c>
      <c r="X6" s="66">
        <v>0</v>
      </c>
      <c r="Y6" s="66">
        <v>0</v>
      </c>
      <c r="Z6" s="66">
        <v>0</v>
      </c>
      <c r="AA6" s="66">
        <v>0</v>
      </c>
      <c r="AB6" s="66">
        <v>0</v>
      </c>
      <c r="AC6" s="66">
        <v>0</v>
      </c>
      <c r="AD6" s="66">
        <v>0</v>
      </c>
      <c r="AE6" s="66">
        <v>0</v>
      </c>
      <c r="AF6" s="6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v>0</v>
      </c>
      <c r="BE6">
        <v>0</v>
      </c>
      <c r="BF6">
        <v>0</v>
      </c>
      <c r="BG6">
        <v>0</v>
      </c>
      <c r="BH6">
        <v>0</v>
      </c>
      <c r="BI6">
        <v>0</v>
      </c>
      <c r="BJ6">
        <v>0</v>
      </c>
      <c r="BK6">
        <v>0</v>
      </c>
      <c r="BL6">
        <v>0</v>
      </c>
      <c r="BM6">
        <v>0</v>
      </c>
      <c r="BN6">
        <v>0</v>
      </c>
      <c r="BO6">
        <v>0</v>
      </c>
      <c r="BP6">
        <v>0</v>
      </c>
      <c r="BQ6">
        <v>0</v>
      </c>
      <c r="BR6">
        <v>0</v>
      </c>
      <c r="BS6">
        <v>0</v>
      </c>
      <c r="BT6">
        <v>0</v>
      </c>
      <c r="BU6">
        <v>0</v>
      </c>
      <c r="BV6">
        <v>0</v>
      </c>
      <c r="BW6">
        <v>0</v>
      </c>
      <c r="BX6">
        <v>0</v>
      </c>
      <c r="BY6">
        <v>0</v>
      </c>
      <c r="BZ6">
        <v>0</v>
      </c>
      <c r="CA6">
        <v>0</v>
      </c>
      <c r="CB6">
        <v>0</v>
      </c>
      <c r="CC6">
        <v>0</v>
      </c>
      <c r="CD6">
        <v>0</v>
      </c>
      <c r="CE6">
        <v>0</v>
      </c>
      <c r="CF6">
        <v>0</v>
      </c>
      <c r="CG6">
        <v>0</v>
      </c>
      <c r="CH6">
        <v>0</v>
      </c>
      <c r="CI6">
        <v>0</v>
      </c>
      <c r="CJ6">
        <v>0</v>
      </c>
      <c r="CK6">
        <v>0</v>
      </c>
      <c r="CL6">
        <v>0</v>
      </c>
      <c r="CM6">
        <v>0</v>
      </c>
      <c r="CN6">
        <v>0</v>
      </c>
      <c r="CO6">
        <v>0</v>
      </c>
      <c r="CP6">
        <v>0</v>
      </c>
      <c r="CQ6">
        <v>0</v>
      </c>
      <c r="CR6">
        <v>0</v>
      </c>
      <c r="CS6">
        <v>0</v>
      </c>
      <c r="CT6">
        <v>0</v>
      </c>
      <c r="CU6">
        <v>0</v>
      </c>
      <c r="CV6">
        <v>0</v>
      </c>
      <c r="CW6">
        <v>0</v>
      </c>
      <c r="CX6">
        <v>0</v>
      </c>
      <c r="CY6">
        <v>0</v>
      </c>
      <c r="CZ6">
        <v>0</v>
      </c>
      <c r="DA6">
        <v>0</v>
      </c>
      <c r="DB6">
        <v>0</v>
      </c>
      <c r="DC6">
        <v>0</v>
      </c>
      <c r="DD6">
        <v>0</v>
      </c>
      <c r="DE6">
        <v>0</v>
      </c>
      <c r="DF6">
        <v>0</v>
      </c>
      <c r="DG6">
        <v>0</v>
      </c>
      <c r="DH6">
        <v>0</v>
      </c>
      <c r="DI6">
        <v>0</v>
      </c>
      <c r="DJ6">
        <v>0</v>
      </c>
      <c r="DK6">
        <v>0</v>
      </c>
      <c r="DL6">
        <v>0</v>
      </c>
      <c r="DM6">
        <v>0</v>
      </c>
      <c r="DN6">
        <v>0</v>
      </c>
      <c r="DO6">
        <v>0</v>
      </c>
      <c r="DP6">
        <v>0</v>
      </c>
      <c r="DQ6">
        <v>0</v>
      </c>
      <c r="DR6">
        <v>0</v>
      </c>
      <c r="DS6">
        <v>0</v>
      </c>
      <c r="DT6">
        <v>0</v>
      </c>
      <c r="DU6">
        <v>0</v>
      </c>
      <c r="DV6">
        <v>0</v>
      </c>
      <c r="DW6">
        <v>0</v>
      </c>
      <c r="DX6">
        <v>0</v>
      </c>
      <c r="DY6">
        <v>0</v>
      </c>
      <c r="DZ6">
        <v>0</v>
      </c>
      <c r="EA6">
        <v>0</v>
      </c>
      <c r="EB6">
        <v>0</v>
      </c>
      <c r="EC6">
        <v>0</v>
      </c>
      <c r="ED6">
        <v>0</v>
      </c>
      <c r="EE6">
        <v>0</v>
      </c>
      <c r="EF6">
        <v>0</v>
      </c>
      <c r="EG6">
        <v>0</v>
      </c>
      <c r="EH6">
        <v>0</v>
      </c>
      <c r="EI6">
        <v>0</v>
      </c>
      <c r="EJ6">
        <v>0</v>
      </c>
      <c r="EK6">
        <v>0</v>
      </c>
      <c r="EL6">
        <v>0</v>
      </c>
      <c r="EM6">
        <v>0</v>
      </c>
      <c r="EN6">
        <v>0</v>
      </c>
      <c r="EO6">
        <v>0</v>
      </c>
      <c r="EP6">
        <v>0</v>
      </c>
      <c r="EQ6">
        <v>0</v>
      </c>
      <c r="ER6">
        <v>0</v>
      </c>
      <c r="ES6">
        <v>0</v>
      </c>
      <c r="ET6">
        <v>0</v>
      </c>
      <c r="EU6">
        <v>0</v>
      </c>
      <c r="EV6">
        <v>0</v>
      </c>
      <c r="EW6">
        <v>0</v>
      </c>
      <c r="EX6">
        <v>0</v>
      </c>
      <c r="EY6">
        <v>0</v>
      </c>
      <c r="EZ6">
        <v>0</v>
      </c>
      <c r="FA6">
        <v>0</v>
      </c>
      <c r="FB6">
        <v>0</v>
      </c>
      <c r="FC6">
        <v>0</v>
      </c>
      <c r="FD6">
        <v>0</v>
      </c>
      <c r="FE6">
        <v>0</v>
      </c>
      <c r="FF6">
        <v>0</v>
      </c>
      <c r="FG6">
        <v>0</v>
      </c>
      <c r="FH6">
        <v>0</v>
      </c>
      <c r="FI6">
        <v>0</v>
      </c>
      <c r="FJ6">
        <v>0</v>
      </c>
      <c r="FK6">
        <v>0</v>
      </c>
      <c r="FL6">
        <v>0</v>
      </c>
      <c r="FM6">
        <v>0</v>
      </c>
      <c r="FN6">
        <v>0</v>
      </c>
      <c r="FO6">
        <v>0</v>
      </c>
      <c r="FP6">
        <v>0</v>
      </c>
      <c r="FQ6">
        <v>0</v>
      </c>
      <c r="FR6">
        <v>0</v>
      </c>
      <c r="FS6">
        <v>0</v>
      </c>
      <c r="FT6">
        <v>0</v>
      </c>
      <c r="FU6">
        <v>0</v>
      </c>
      <c r="FV6">
        <v>0</v>
      </c>
      <c r="FW6">
        <v>0</v>
      </c>
      <c r="FX6">
        <v>0</v>
      </c>
      <c r="FY6">
        <v>0</v>
      </c>
      <c r="FZ6">
        <v>0</v>
      </c>
      <c r="GA6">
        <v>0</v>
      </c>
      <c r="GB6">
        <v>0</v>
      </c>
      <c r="GC6">
        <v>0</v>
      </c>
      <c r="GD6">
        <v>0</v>
      </c>
      <c r="GE6">
        <v>0</v>
      </c>
      <c r="GF6">
        <v>0</v>
      </c>
      <c r="GG6">
        <v>0</v>
      </c>
      <c r="GH6">
        <v>0</v>
      </c>
      <c r="GI6">
        <v>0</v>
      </c>
      <c r="GJ6">
        <v>0</v>
      </c>
      <c r="GK6">
        <v>0</v>
      </c>
      <c r="GL6">
        <v>0</v>
      </c>
      <c r="GM6">
        <v>0</v>
      </c>
      <c r="GN6">
        <v>0</v>
      </c>
      <c r="GO6">
        <v>0</v>
      </c>
      <c r="GP6">
        <v>0</v>
      </c>
      <c r="GQ6">
        <v>0</v>
      </c>
      <c r="GR6">
        <v>0</v>
      </c>
      <c r="GS6">
        <v>0</v>
      </c>
      <c r="GT6">
        <v>2145572</v>
      </c>
      <c r="GU6">
        <v>4003</v>
      </c>
    </row>
    <row r="7" spans="1:203" x14ac:dyDescent="0.2">
      <c r="A7" t="str">
        <v>Test 4</v>
      </c>
      <c r="B7" t="str">
        <v>Test compound</v>
      </c>
      <c r="C7" s="85" t="str">
        <v>Target Response</v>
      </c>
      <c r="D7" s="66">
        <v>0</v>
      </c>
      <c r="E7" s="66">
        <v>0</v>
      </c>
      <c r="F7" s="66">
        <v>0</v>
      </c>
      <c r="G7" s="66">
        <v>0</v>
      </c>
      <c r="H7" s="66">
        <v>0</v>
      </c>
      <c r="I7" s="66">
        <v>0</v>
      </c>
      <c r="J7" s="66">
        <v>0</v>
      </c>
      <c r="K7" s="66">
        <v>0</v>
      </c>
      <c r="L7" s="66">
        <v>0</v>
      </c>
      <c r="M7" s="66">
        <v>0</v>
      </c>
      <c r="N7" s="66">
        <v>0</v>
      </c>
      <c r="O7" s="66">
        <v>0</v>
      </c>
      <c r="P7" s="66">
        <v>0</v>
      </c>
      <c r="Q7" s="66">
        <v>0</v>
      </c>
      <c r="R7" s="66">
        <v>0</v>
      </c>
      <c r="S7" s="66">
        <v>0</v>
      </c>
      <c r="T7" s="66">
        <v>0</v>
      </c>
      <c r="U7" s="66">
        <v>0</v>
      </c>
      <c r="V7" s="66">
        <v>0</v>
      </c>
      <c r="W7" s="66">
        <v>0</v>
      </c>
      <c r="X7" s="66">
        <v>0</v>
      </c>
      <c r="Y7" s="66">
        <v>0</v>
      </c>
      <c r="Z7" s="66">
        <v>0</v>
      </c>
      <c r="AA7" s="66">
        <v>0</v>
      </c>
      <c r="AB7" s="66">
        <v>0</v>
      </c>
      <c r="AC7" s="66">
        <v>0</v>
      </c>
      <c r="AD7" s="66">
        <v>0</v>
      </c>
      <c r="AE7" s="66">
        <v>0</v>
      </c>
      <c r="AF7" s="66">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L7">
        <v>0</v>
      </c>
      <c r="BM7">
        <v>0</v>
      </c>
      <c r="BN7">
        <v>0</v>
      </c>
      <c r="BO7">
        <v>0</v>
      </c>
      <c r="BP7">
        <v>0</v>
      </c>
      <c r="BQ7">
        <v>0</v>
      </c>
      <c r="BR7">
        <v>0</v>
      </c>
      <c r="BS7">
        <v>0</v>
      </c>
      <c r="BT7">
        <v>0</v>
      </c>
      <c r="BU7">
        <v>0</v>
      </c>
      <c r="BV7">
        <v>0</v>
      </c>
      <c r="BW7">
        <v>0</v>
      </c>
      <c r="BX7">
        <v>0</v>
      </c>
      <c r="BY7">
        <v>0</v>
      </c>
      <c r="BZ7">
        <v>0</v>
      </c>
      <c r="CA7">
        <v>0</v>
      </c>
      <c r="CB7">
        <v>0</v>
      </c>
      <c r="CC7">
        <v>0</v>
      </c>
      <c r="CD7">
        <v>0</v>
      </c>
      <c r="CE7">
        <v>0</v>
      </c>
      <c r="CF7">
        <v>0</v>
      </c>
      <c r="CG7">
        <v>0</v>
      </c>
      <c r="CH7">
        <v>0</v>
      </c>
      <c r="CI7">
        <v>0</v>
      </c>
      <c r="CJ7">
        <v>0</v>
      </c>
      <c r="CK7">
        <v>0</v>
      </c>
      <c r="CL7">
        <v>0</v>
      </c>
      <c r="CM7">
        <v>0</v>
      </c>
      <c r="CN7">
        <v>0</v>
      </c>
      <c r="CO7">
        <v>0</v>
      </c>
      <c r="CP7">
        <v>0</v>
      </c>
      <c r="CQ7">
        <v>0</v>
      </c>
      <c r="CR7">
        <v>0</v>
      </c>
      <c r="CS7">
        <v>0</v>
      </c>
      <c r="CT7">
        <v>0</v>
      </c>
      <c r="CU7">
        <v>0</v>
      </c>
      <c r="CV7">
        <v>0</v>
      </c>
      <c r="CW7">
        <v>0</v>
      </c>
      <c r="CX7">
        <v>0</v>
      </c>
      <c r="CY7">
        <v>0</v>
      </c>
      <c r="CZ7">
        <v>0</v>
      </c>
      <c r="DA7">
        <v>0</v>
      </c>
      <c r="DB7">
        <v>0</v>
      </c>
      <c r="DC7">
        <v>0</v>
      </c>
      <c r="DD7">
        <v>0</v>
      </c>
      <c r="DE7">
        <v>0</v>
      </c>
      <c r="DF7">
        <v>0</v>
      </c>
      <c r="DG7">
        <v>0</v>
      </c>
      <c r="DH7">
        <v>0</v>
      </c>
      <c r="DI7">
        <v>0</v>
      </c>
      <c r="DJ7">
        <v>0</v>
      </c>
      <c r="DK7">
        <v>0</v>
      </c>
      <c r="DL7">
        <v>0</v>
      </c>
      <c r="DM7">
        <v>0</v>
      </c>
      <c r="DN7">
        <v>0</v>
      </c>
      <c r="DO7">
        <v>0</v>
      </c>
      <c r="DP7">
        <v>0</v>
      </c>
      <c r="DQ7">
        <v>0</v>
      </c>
      <c r="DR7">
        <v>0</v>
      </c>
      <c r="DS7">
        <v>0</v>
      </c>
      <c r="DT7">
        <v>0</v>
      </c>
      <c r="DU7">
        <v>0</v>
      </c>
      <c r="DV7">
        <v>0</v>
      </c>
      <c r="DW7">
        <v>0</v>
      </c>
      <c r="DX7">
        <v>0</v>
      </c>
      <c r="DY7">
        <v>0</v>
      </c>
      <c r="DZ7">
        <v>0</v>
      </c>
      <c r="EA7">
        <v>0</v>
      </c>
      <c r="EB7">
        <v>0</v>
      </c>
      <c r="EC7">
        <v>0</v>
      </c>
      <c r="ED7">
        <v>0</v>
      </c>
      <c r="EE7">
        <v>0</v>
      </c>
      <c r="EF7">
        <v>0</v>
      </c>
      <c r="EG7">
        <v>0</v>
      </c>
      <c r="EH7">
        <v>0</v>
      </c>
      <c r="EI7">
        <v>0</v>
      </c>
      <c r="EJ7">
        <v>0</v>
      </c>
      <c r="EK7">
        <v>0</v>
      </c>
      <c r="EL7">
        <v>0</v>
      </c>
      <c r="EM7">
        <v>0</v>
      </c>
      <c r="EN7">
        <v>0</v>
      </c>
      <c r="EO7">
        <v>0</v>
      </c>
      <c r="EP7">
        <v>0</v>
      </c>
      <c r="EQ7">
        <v>0</v>
      </c>
      <c r="ER7">
        <v>0</v>
      </c>
      <c r="ES7">
        <v>0</v>
      </c>
      <c r="ET7">
        <v>0</v>
      </c>
      <c r="EU7">
        <v>0</v>
      </c>
      <c r="EV7">
        <v>0</v>
      </c>
      <c r="EW7">
        <v>0</v>
      </c>
      <c r="EX7">
        <v>0</v>
      </c>
      <c r="EY7">
        <v>0</v>
      </c>
      <c r="EZ7">
        <v>0</v>
      </c>
      <c r="FA7">
        <v>0</v>
      </c>
      <c r="FB7">
        <v>0</v>
      </c>
      <c r="FC7">
        <v>0</v>
      </c>
      <c r="FD7">
        <v>0</v>
      </c>
      <c r="FE7">
        <v>0</v>
      </c>
      <c r="FF7">
        <v>0</v>
      </c>
      <c r="FG7">
        <v>0</v>
      </c>
      <c r="FH7">
        <v>0</v>
      </c>
      <c r="FI7">
        <v>0</v>
      </c>
      <c r="FJ7">
        <v>0</v>
      </c>
      <c r="FK7">
        <v>0</v>
      </c>
      <c r="FL7">
        <v>0</v>
      </c>
      <c r="FM7">
        <v>0</v>
      </c>
      <c r="FN7">
        <v>0</v>
      </c>
      <c r="FO7">
        <v>0</v>
      </c>
      <c r="FP7">
        <v>0</v>
      </c>
      <c r="FQ7">
        <v>0</v>
      </c>
      <c r="FR7">
        <v>0</v>
      </c>
      <c r="FS7">
        <v>0</v>
      </c>
      <c r="FT7">
        <v>0</v>
      </c>
      <c r="FU7">
        <v>0</v>
      </c>
      <c r="FV7">
        <v>0</v>
      </c>
      <c r="FW7">
        <v>0</v>
      </c>
      <c r="FX7">
        <v>0</v>
      </c>
      <c r="FY7">
        <v>0</v>
      </c>
      <c r="FZ7">
        <v>0</v>
      </c>
      <c r="GA7">
        <v>0</v>
      </c>
      <c r="GB7">
        <v>0</v>
      </c>
      <c r="GC7">
        <v>0</v>
      </c>
      <c r="GD7">
        <v>0</v>
      </c>
      <c r="GE7">
        <v>0</v>
      </c>
      <c r="GF7">
        <v>0</v>
      </c>
      <c r="GG7">
        <v>0</v>
      </c>
      <c r="GH7">
        <v>0</v>
      </c>
      <c r="GI7">
        <v>0</v>
      </c>
      <c r="GJ7">
        <v>0</v>
      </c>
      <c r="GK7">
        <v>0</v>
      </c>
      <c r="GL7">
        <v>0</v>
      </c>
      <c r="GM7">
        <v>0</v>
      </c>
      <c r="GN7">
        <v>0</v>
      </c>
      <c r="GO7">
        <v>0</v>
      </c>
      <c r="GP7">
        <v>0</v>
      </c>
      <c r="GQ7">
        <v>0</v>
      </c>
      <c r="GR7">
        <v>0</v>
      </c>
      <c r="GS7">
        <v>0</v>
      </c>
      <c r="GT7">
        <v>2255952</v>
      </c>
      <c r="GU7">
        <v>4635</v>
      </c>
    </row>
    <row r="8" spans="1:203" x14ac:dyDescent="0.2">
      <c r="A8" t="str">
        <v>Test 5</v>
      </c>
      <c r="B8" t="str">
        <v>Test compound</v>
      </c>
      <c r="C8" s="85" t="str">
        <v>Target Response</v>
      </c>
      <c r="D8" s="66">
        <v>0</v>
      </c>
      <c r="E8" s="66">
        <v>0</v>
      </c>
      <c r="F8" s="66">
        <v>0</v>
      </c>
      <c r="G8" s="66">
        <v>0</v>
      </c>
      <c r="H8" s="66">
        <v>0</v>
      </c>
      <c r="I8" s="66">
        <v>0</v>
      </c>
      <c r="J8" s="66">
        <v>0</v>
      </c>
      <c r="K8" s="66">
        <v>0</v>
      </c>
      <c r="L8" s="66">
        <v>0</v>
      </c>
      <c r="M8" s="66">
        <v>0</v>
      </c>
      <c r="N8" s="66">
        <v>0</v>
      </c>
      <c r="O8" s="66">
        <v>0</v>
      </c>
      <c r="P8" s="66">
        <v>0</v>
      </c>
      <c r="Q8" s="66">
        <v>0</v>
      </c>
      <c r="R8" s="66">
        <v>0</v>
      </c>
      <c r="S8" s="66">
        <v>0</v>
      </c>
      <c r="T8" s="66">
        <v>0</v>
      </c>
      <c r="U8" s="66">
        <v>0</v>
      </c>
      <c r="V8" s="66">
        <v>0</v>
      </c>
      <c r="W8" s="66">
        <v>0</v>
      </c>
      <c r="X8" s="66">
        <v>0</v>
      </c>
      <c r="Y8" s="66">
        <v>0</v>
      </c>
      <c r="Z8" s="66">
        <v>0</v>
      </c>
      <c r="AA8" s="66">
        <v>0</v>
      </c>
      <c r="AB8" s="66">
        <v>0</v>
      </c>
      <c r="AC8" s="66">
        <v>0</v>
      </c>
      <c r="AD8" s="66">
        <v>0</v>
      </c>
      <c r="AE8" s="66">
        <v>0</v>
      </c>
      <c r="AF8" s="66">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BX8">
        <v>0</v>
      </c>
      <c r="BY8">
        <v>0</v>
      </c>
      <c r="BZ8">
        <v>0</v>
      </c>
      <c r="CA8">
        <v>0</v>
      </c>
      <c r="CB8">
        <v>0</v>
      </c>
      <c r="CC8">
        <v>0</v>
      </c>
      <c r="CD8">
        <v>0</v>
      </c>
      <c r="CE8">
        <v>0</v>
      </c>
      <c r="CF8">
        <v>0</v>
      </c>
      <c r="CG8">
        <v>0</v>
      </c>
      <c r="CH8">
        <v>0</v>
      </c>
      <c r="CI8">
        <v>0</v>
      </c>
      <c r="CJ8">
        <v>0</v>
      </c>
      <c r="CK8">
        <v>0</v>
      </c>
      <c r="CL8">
        <v>0</v>
      </c>
      <c r="CM8">
        <v>0</v>
      </c>
      <c r="CN8">
        <v>0</v>
      </c>
      <c r="CO8">
        <v>0</v>
      </c>
      <c r="CP8">
        <v>0</v>
      </c>
      <c r="CQ8">
        <v>0</v>
      </c>
      <c r="CR8">
        <v>0</v>
      </c>
      <c r="CS8">
        <v>0</v>
      </c>
      <c r="CT8">
        <v>0</v>
      </c>
      <c r="CU8">
        <v>0</v>
      </c>
      <c r="CV8">
        <v>0</v>
      </c>
      <c r="CW8">
        <v>0</v>
      </c>
      <c r="CX8">
        <v>0</v>
      </c>
      <c r="CY8">
        <v>0</v>
      </c>
      <c r="CZ8">
        <v>0</v>
      </c>
      <c r="DA8">
        <v>0</v>
      </c>
      <c r="DB8">
        <v>0</v>
      </c>
      <c r="DC8">
        <v>0</v>
      </c>
      <c r="DD8">
        <v>0</v>
      </c>
      <c r="DE8">
        <v>0</v>
      </c>
      <c r="DF8">
        <v>0</v>
      </c>
      <c r="DG8">
        <v>0</v>
      </c>
      <c r="DH8">
        <v>0</v>
      </c>
      <c r="DI8">
        <v>0</v>
      </c>
      <c r="DJ8">
        <v>0</v>
      </c>
      <c r="DK8">
        <v>0</v>
      </c>
      <c r="DL8">
        <v>0</v>
      </c>
      <c r="DM8">
        <v>0</v>
      </c>
      <c r="DN8">
        <v>0</v>
      </c>
      <c r="DO8">
        <v>0</v>
      </c>
      <c r="DP8">
        <v>0</v>
      </c>
      <c r="DQ8">
        <v>0</v>
      </c>
      <c r="DR8">
        <v>0</v>
      </c>
      <c r="DS8">
        <v>0</v>
      </c>
      <c r="DT8">
        <v>0</v>
      </c>
      <c r="DU8">
        <v>0</v>
      </c>
      <c r="DV8">
        <v>0</v>
      </c>
      <c r="DW8">
        <v>0</v>
      </c>
      <c r="DX8">
        <v>0</v>
      </c>
      <c r="DY8">
        <v>0</v>
      </c>
      <c r="DZ8">
        <v>0</v>
      </c>
      <c r="EA8">
        <v>0</v>
      </c>
      <c r="EB8">
        <v>0</v>
      </c>
      <c r="EC8">
        <v>0</v>
      </c>
      <c r="ED8">
        <v>0</v>
      </c>
      <c r="EE8">
        <v>0</v>
      </c>
      <c r="EF8">
        <v>0</v>
      </c>
      <c r="EG8">
        <v>0</v>
      </c>
      <c r="EH8">
        <v>0</v>
      </c>
      <c r="EI8">
        <v>0</v>
      </c>
      <c r="EJ8">
        <v>0</v>
      </c>
      <c r="EK8">
        <v>0</v>
      </c>
      <c r="EL8">
        <v>0</v>
      </c>
      <c r="EM8">
        <v>0</v>
      </c>
      <c r="EN8">
        <v>0</v>
      </c>
      <c r="EO8">
        <v>0</v>
      </c>
      <c r="EP8">
        <v>0</v>
      </c>
      <c r="EQ8">
        <v>0</v>
      </c>
      <c r="ER8">
        <v>0</v>
      </c>
      <c r="ES8">
        <v>0</v>
      </c>
      <c r="ET8">
        <v>0</v>
      </c>
      <c r="EU8">
        <v>0</v>
      </c>
      <c r="EV8">
        <v>0</v>
      </c>
      <c r="EW8">
        <v>0</v>
      </c>
      <c r="EX8">
        <v>0</v>
      </c>
      <c r="EY8">
        <v>0</v>
      </c>
      <c r="EZ8">
        <v>0</v>
      </c>
      <c r="FA8">
        <v>0</v>
      </c>
      <c r="FB8">
        <v>0</v>
      </c>
      <c r="FC8">
        <v>0</v>
      </c>
      <c r="FD8">
        <v>0</v>
      </c>
      <c r="FE8">
        <v>0</v>
      </c>
      <c r="FF8">
        <v>0</v>
      </c>
      <c r="FG8">
        <v>0</v>
      </c>
      <c r="FH8">
        <v>0</v>
      </c>
      <c r="FI8">
        <v>0</v>
      </c>
      <c r="FJ8">
        <v>0</v>
      </c>
      <c r="FK8">
        <v>0</v>
      </c>
      <c r="FL8">
        <v>0</v>
      </c>
      <c r="FM8">
        <v>0</v>
      </c>
      <c r="FN8">
        <v>0</v>
      </c>
      <c r="FO8">
        <v>0</v>
      </c>
      <c r="FP8">
        <v>0</v>
      </c>
      <c r="FQ8">
        <v>0</v>
      </c>
      <c r="FR8">
        <v>0</v>
      </c>
      <c r="FS8">
        <v>0</v>
      </c>
      <c r="FT8">
        <v>0</v>
      </c>
      <c r="FU8">
        <v>0</v>
      </c>
      <c r="FV8">
        <v>0</v>
      </c>
      <c r="FW8">
        <v>0</v>
      </c>
      <c r="FX8">
        <v>0</v>
      </c>
      <c r="FY8">
        <v>0</v>
      </c>
      <c r="FZ8">
        <v>0</v>
      </c>
      <c r="GA8">
        <v>0</v>
      </c>
      <c r="GB8">
        <v>0</v>
      </c>
      <c r="GC8">
        <v>0</v>
      </c>
      <c r="GD8">
        <v>0</v>
      </c>
      <c r="GE8">
        <v>0</v>
      </c>
      <c r="GF8">
        <v>0</v>
      </c>
      <c r="GG8">
        <v>0</v>
      </c>
      <c r="GH8">
        <v>0</v>
      </c>
      <c r="GI8">
        <v>0</v>
      </c>
      <c r="GJ8">
        <v>0</v>
      </c>
      <c r="GK8">
        <v>0</v>
      </c>
      <c r="GL8">
        <v>0</v>
      </c>
      <c r="GM8">
        <v>0</v>
      </c>
      <c r="GN8">
        <v>0</v>
      </c>
      <c r="GO8">
        <v>0</v>
      </c>
      <c r="GP8">
        <v>0</v>
      </c>
      <c r="GQ8">
        <v>0</v>
      </c>
      <c r="GR8">
        <v>0</v>
      </c>
      <c r="GS8">
        <v>0</v>
      </c>
      <c r="GT8">
        <v>4383314</v>
      </c>
      <c r="GU8">
        <v>16646</v>
      </c>
    </row>
    <row r="9" spans="1:203" x14ac:dyDescent="0.2">
      <c r="A9" t="str">
        <v>Test 6</v>
      </c>
      <c r="B9" t="str">
        <v>Test compound</v>
      </c>
      <c r="C9" s="85" t="str">
        <v>Target Response</v>
      </c>
      <c r="D9" s="66">
        <v>0</v>
      </c>
      <c r="E9" s="66">
        <v>0</v>
      </c>
      <c r="F9" s="66">
        <v>0</v>
      </c>
      <c r="G9" s="66">
        <v>0</v>
      </c>
      <c r="H9" s="66">
        <v>0</v>
      </c>
      <c r="I9" s="66">
        <v>0</v>
      </c>
      <c r="J9" s="66">
        <v>0</v>
      </c>
      <c r="K9" s="66">
        <v>0</v>
      </c>
      <c r="L9" s="66">
        <v>0</v>
      </c>
      <c r="M9" s="66">
        <v>0</v>
      </c>
      <c r="N9" s="66">
        <v>0</v>
      </c>
      <c r="O9" s="66">
        <v>0</v>
      </c>
      <c r="P9" s="66">
        <v>0</v>
      </c>
      <c r="Q9" s="66">
        <v>0</v>
      </c>
      <c r="R9" s="66">
        <v>0</v>
      </c>
      <c r="S9" s="66">
        <v>0</v>
      </c>
      <c r="T9" s="66">
        <v>0</v>
      </c>
      <c r="U9" s="66">
        <v>0</v>
      </c>
      <c r="V9" s="66">
        <v>0</v>
      </c>
      <c r="W9" s="66">
        <v>0</v>
      </c>
      <c r="X9" s="66">
        <v>0</v>
      </c>
      <c r="Y9" s="66">
        <v>0</v>
      </c>
      <c r="Z9" s="66">
        <v>0</v>
      </c>
      <c r="AA9" s="66">
        <v>0</v>
      </c>
      <c r="AB9" s="66">
        <v>0</v>
      </c>
      <c r="AC9" s="66">
        <v>0</v>
      </c>
      <c r="AD9" s="66">
        <v>0</v>
      </c>
      <c r="AE9" s="66">
        <v>0</v>
      </c>
      <c r="AF9" s="66">
        <v>0</v>
      </c>
      <c r="AG9">
        <v>0</v>
      </c>
      <c r="AH9">
        <v>0</v>
      </c>
      <c r="AI9">
        <v>0</v>
      </c>
      <c r="AJ9">
        <v>0</v>
      </c>
      <c r="AK9">
        <v>0</v>
      </c>
      <c r="AL9">
        <v>0</v>
      </c>
      <c r="AM9">
        <v>0</v>
      </c>
      <c r="AN9">
        <v>0</v>
      </c>
      <c r="AO9">
        <v>0</v>
      </c>
      <c r="AP9">
        <v>0</v>
      </c>
      <c r="AQ9">
        <v>0</v>
      </c>
      <c r="AR9">
        <v>0</v>
      </c>
      <c r="AS9">
        <v>0</v>
      </c>
      <c r="AT9">
        <v>0</v>
      </c>
      <c r="AU9">
        <v>0</v>
      </c>
      <c r="AV9">
        <v>0</v>
      </c>
      <c r="AW9">
        <v>0</v>
      </c>
      <c r="AX9">
        <v>0</v>
      </c>
      <c r="AY9">
        <v>0</v>
      </c>
      <c r="AZ9">
        <v>0</v>
      </c>
      <c r="BA9">
        <v>0</v>
      </c>
      <c r="BB9">
        <v>0</v>
      </c>
      <c r="BC9">
        <v>0</v>
      </c>
      <c r="BD9">
        <v>0</v>
      </c>
      <c r="BE9">
        <v>0</v>
      </c>
      <c r="BF9">
        <v>0</v>
      </c>
      <c r="BG9">
        <v>0</v>
      </c>
      <c r="BH9">
        <v>0</v>
      </c>
      <c r="BI9">
        <v>0</v>
      </c>
      <c r="BJ9">
        <v>0</v>
      </c>
      <c r="BK9">
        <v>0</v>
      </c>
      <c r="BL9">
        <v>0</v>
      </c>
      <c r="BM9">
        <v>0</v>
      </c>
      <c r="BN9">
        <v>0</v>
      </c>
      <c r="BO9">
        <v>0</v>
      </c>
      <c r="BP9">
        <v>0</v>
      </c>
      <c r="BQ9">
        <v>0</v>
      </c>
      <c r="BR9">
        <v>0</v>
      </c>
      <c r="BS9">
        <v>0</v>
      </c>
      <c r="BT9">
        <v>0</v>
      </c>
      <c r="BU9">
        <v>0</v>
      </c>
      <c r="BV9">
        <v>0</v>
      </c>
      <c r="BW9">
        <v>0</v>
      </c>
      <c r="BX9">
        <v>0</v>
      </c>
      <c r="BY9">
        <v>0</v>
      </c>
      <c r="BZ9">
        <v>0</v>
      </c>
      <c r="CA9">
        <v>0</v>
      </c>
      <c r="CB9">
        <v>0</v>
      </c>
      <c r="CC9">
        <v>0</v>
      </c>
      <c r="CD9">
        <v>0</v>
      </c>
      <c r="CE9">
        <v>0</v>
      </c>
      <c r="CF9">
        <v>0</v>
      </c>
      <c r="CG9">
        <v>0</v>
      </c>
      <c r="CH9">
        <v>0</v>
      </c>
      <c r="CI9">
        <v>0</v>
      </c>
      <c r="CJ9">
        <v>0</v>
      </c>
      <c r="CK9">
        <v>0</v>
      </c>
      <c r="CL9">
        <v>0</v>
      </c>
      <c r="CM9">
        <v>0</v>
      </c>
      <c r="CN9">
        <v>0</v>
      </c>
      <c r="CO9">
        <v>0</v>
      </c>
      <c r="CP9">
        <v>0</v>
      </c>
      <c r="CQ9">
        <v>0</v>
      </c>
      <c r="CR9">
        <v>0</v>
      </c>
      <c r="CS9">
        <v>0</v>
      </c>
      <c r="CT9">
        <v>0</v>
      </c>
      <c r="CU9">
        <v>0</v>
      </c>
      <c r="CV9">
        <v>0</v>
      </c>
      <c r="CW9">
        <v>0</v>
      </c>
      <c r="CX9">
        <v>0</v>
      </c>
      <c r="CY9">
        <v>0</v>
      </c>
      <c r="CZ9">
        <v>0</v>
      </c>
      <c r="DA9">
        <v>0</v>
      </c>
      <c r="DB9">
        <v>0</v>
      </c>
      <c r="DC9">
        <v>0</v>
      </c>
      <c r="DD9">
        <v>0</v>
      </c>
      <c r="DE9">
        <v>0</v>
      </c>
      <c r="DF9">
        <v>0</v>
      </c>
      <c r="DG9">
        <v>0</v>
      </c>
      <c r="DH9">
        <v>0</v>
      </c>
      <c r="DI9">
        <v>0</v>
      </c>
      <c r="DJ9">
        <v>0</v>
      </c>
      <c r="DK9">
        <v>0</v>
      </c>
      <c r="DL9">
        <v>0</v>
      </c>
      <c r="DM9">
        <v>0</v>
      </c>
      <c r="DN9">
        <v>0</v>
      </c>
      <c r="DO9">
        <v>0</v>
      </c>
      <c r="DP9">
        <v>0</v>
      </c>
      <c r="DQ9">
        <v>0</v>
      </c>
      <c r="DR9">
        <v>0</v>
      </c>
      <c r="DS9">
        <v>0</v>
      </c>
      <c r="DT9">
        <v>0</v>
      </c>
      <c r="DU9">
        <v>0</v>
      </c>
      <c r="DV9">
        <v>0</v>
      </c>
      <c r="DW9">
        <v>0</v>
      </c>
      <c r="DX9">
        <v>0</v>
      </c>
      <c r="DY9">
        <v>0</v>
      </c>
      <c r="DZ9">
        <v>0</v>
      </c>
      <c r="EA9">
        <v>0</v>
      </c>
      <c r="EB9">
        <v>0</v>
      </c>
      <c r="EC9">
        <v>0</v>
      </c>
      <c r="ED9">
        <v>0</v>
      </c>
      <c r="EE9">
        <v>0</v>
      </c>
      <c r="EF9">
        <v>0</v>
      </c>
      <c r="EG9">
        <v>0</v>
      </c>
      <c r="EH9">
        <v>0</v>
      </c>
      <c r="EI9">
        <v>0</v>
      </c>
      <c r="EJ9">
        <v>0</v>
      </c>
      <c r="EK9">
        <v>0</v>
      </c>
      <c r="EL9">
        <v>0</v>
      </c>
      <c r="EM9">
        <v>0</v>
      </c>
      <c r="EN9">
        <v>0</v>
      </c>
      <c r="EO9">
        <v>0</v>
      </c>
      <c r="EP9">
        <v>0</v>
      </c>
      <c r="EQ9">
        <v>0</v>
      </c>
      <c r="ER9">
        <v>0</v>
      </c>
      <c r="ES9">
        <v>0</v>
      </c>
      <c r="ET9">
        <v>0</v>
      </c>
      <c r="EU9">
        <v>0</v>
      </c>
      <c r="EV9">
        <v>0</v>
      </c>
      <c r="EW9">
        <v>0</v>
      </c>
      <c r="EX9">
        <v>0</v>
      </c>
      <c r="EY9">
        <v>0</v>
      </c>
      <c r="EZ9">
        <v>0</v>
      </c>
      <c r="FA9">
        <v>0</v>
      </c>
      <c r="FB9">
        <v>0</v>
      </c>
      <c r="FC9">
        <v>0</v>
      </c>
      <c r="FD9">
        <v>0</v>
      </c>
      <c r="FE9">
        <v>0</v>
      </c>
      <c r="FF9">
        <v>0</v>
      </c>
      <c r="FG9">
        <v>0</v>
      </c>
      <c r="FH9">
        <v>0</v>
      </c>
      <c r="FI9">
        <v>0</v>
      </c>
      <c r="FJ9">
        <v>0</v>
      </c>
      <c r="FK9">
        <v>0</v>
      </c>
      <c r="FL9">
        <v>0</v>
      </c>
      <c r="FM9">
        <v>0</v>
      </c>
      <c r="FN9">
        <v>0</v>
      </c>
      <c r="FO9">
        <v>0</v>
      </c>
      <c r="FP9">
        <v>0</v>
      </c>
      <c r="FQ9">
        <v>0</v>
      </c>
      <c r="FR9">
        <v>0</v>
      </c>
      <c r="FS9">
        <v>0</v>
      </c>
      <c r="FT9">
        <v>0</v>
      </c>
      <c r="FU9">
        <v>0</v>
      </c>
      <c r="FV9">
        <v>0</v>
      </c>
      <c r="FW9">
        <v>0</v>
      </c>
      <c r="FX9">
        <v>0</v>
      </c>
      <c r="FY9">
        <v>0</v>
      </c>
      <c r="FZ9">
        <v>0</v>
      </c>
      <c r="GA9">
        <v>0</v>
      </c>
      <c r="GB9">
        <v>0</v>
      </c>
      <c r="GC9">
        <v>0</v>
      </c>
      <c r="GD9">
        <v>0</v>
      </c>
      <c r="GE9">
        <v>0</v>
      </c>
      <c r="GF9">
        <v>0</v>
      </c>
      <c r="GG9">
        <v>0</v>
      </c>
      <c r="GH9">
        <v>0</v>
      </c>
      <c r="GI9">
        <v>0</v>
      </c>
      <c r="GJ9">
        <v>0</v>
      </c>
      <c r="GK9">
        <v>0</v>
      </c>
      <c r="GL9">
        <v>0</v>
      </c>
      <c r="GM9">
        <v>0</v>
      </c>
      <c r="GN9">
        <v>0</v>
      </c>
      <c r="GO9">
        <v>0</v>
      </c>
      <c r="GP9">
        <v>0</v>
      </c>
      <c r="GQ9">
        <v>0</v>
      </c>
      <c r="GR9">
        <v>0</v>
      </c>
      <c r="GS9">
        <v>0</v>
      </c>
      <c r="GT9">
        <v>2324682</v>
      </c>
      <c r="GU9">
        <v>2784</v>
      </c>
    </row>
    <row r="10" spans="1:203" x14ac:dyDescent="0.2">
      <c r="A10" t="str">
        <v>Test 7</v>
      </c>
      <c r="B10" t="str">
        <v>Test compound</v>
      </c>
      <c r="C10" s="85" t="str">
        <v>Target Response</v>
      </c>
      <c r="D10" s="66">
        <v>0</v>
      </c>
      <c r="E10" s="66">
        <v>0</v>
      </c>
      <c r="F10" s="66">
        <v>0</v>
      </c>
      <c r="G10" s="66">
        <v>0</v>
      </c>
      <c r="H10" s="66">
        <v>0</v>
      </c>
      <c r="I10" s="66">
        <v>0</v>
      </c>
      <c r="J10" s="66">
        <v>0</v>
      </c>
      <c r="K10" s="66">
        <v>0</v>
      </c>
      <c r="L10" s="66">
        <v>0</v>
      </c>
      <c r="M10" s="66">
        <v>0</v>
      </c>
      <c r="N10" s="66">
        <v>0</v>
      </c>
      <c r="O10" s="66">
        <v>0</v>
      </c>
      <c r="P10" s="66">
        <v>0</v>
      </c>
      <c r="Q10" s="66">
        <v>0</v>
      </c>
      <c r="R10" s="66">
        <v>0</v>
      </c>
      <c r="S10" s="66">
        <v>0</v>
      </c>
      <c r="T10" s="66">
        <v>0</v>
      </c>
      <c r="U10" s="66">
        <v>0</v>
      </c>
      <c r="V10" s="66">
        <v>0</v>
      </c>
      <c r="W10" s="66">
        <v>0</v>
      </c>
      <c r="X10" s="66">
        <v>0</v>
      </c>
      <c r="Y10" s="66">
        <v>0</v>
      </c>
      <c r="Z10" s="66">
        <v>0</v>
      </c>
      <c r="AA10" s="66">
        <v>0</v>
      </c>
      <c r="AB10" s="66">
        <v>0</v>
      </c>
      <c r="AC10" s="66">
        <v>0</v>
      </c>
      <c r="AD10" s="66">
        <v>0</v>
      </c>
      <c r="AE10" s="66">
        <v>0</v>
      </c>
      <c r="AF10" s="66">
        <v>0</v>
      </c>
      <c r="AG10">
        <v>0</v>
      </c>
      <c r="AH10">
        <v>0</v>
      </c>
      <c r="AI10">
        <v>0</v>
      </c>
      <c r="AJ10">
        <v>0</v>
      </c>
      <c r="AK10">
        <v>0</v>
      </c>
      <c r="AL10">
        <v>0</v>
      </c>
      <c r="AM10">
        <v>0</v>
      </c>
      <c r="AN10">
        <v>0</v>
      </c>
      <c r="AO10">
        <v>0</v>
      </c>
      <c r="AP10">
        <v>0</v>
      </c>
      <c r="AQ10">
        <v>0</v>
      </c>
      <c r="AR10">
        <v>0</v>
      </c>
      <c r="AS10">
        <v>0</v>
      </c>
      <c r="AT10">
        <v>0</v>
      </c>
      <c r="AU10">
        <v>0</v>
      </c>
      <c r="AV10">
        <v>0</v>
      </c>
      <c r="AW10">
        <v>0</v>
      </c>
      <c r="AX10">
        <v>0</v>
      </c>
      <c r="AY10">
        <v>0</v>
      </c>
      <c r="AZ10">
        <v>0</v>
      </c>
      <c r="BA10">
        <v>0</v>
      </c>
      <c r="BB10">
        <v>0</v>
      </c>
      <c r="BC10">
        <v>0</v>
      </c>
      <c r="BD10">
        <v>0</v>
      </c>
      <c r="BE10">
        <v>0</v>
      </c>
      <c r="BF10">
        <v>0</v>
      </c>
      <c r="BG10">
        <v>0</v>
      </c>
      <c r="BH10">
        <v>0</v>
      </c>
      <c r="BI10">
        <v>0</v>
      </c>
      <c r="BJ10">
        <v>0</v>
      </c>
      <c r="BK10">
        <v>0</v>
      </c>
      <c r="BL10">
        <v>0</v>
      </c>
      <c r="BM10">
        <v>0</v>
      </c>
      <c r="BN10">
        <v>0</v>
      </c>
      <c r="BO10">
        <v>0</v>
      </c>
      <c r="BP10">
        <v>0</v>
      </c>
      <c r="BQ10">
        <v>0</v>
      </c>
      <c r="BR10">
        <v>0</v>
      </c>
      <c r="BS10">
        <v>0</v>
      </c>
      <c r="BT10">
        <v>0</v>
      </c>
      <c r="BU10">
        <v>0</v>
      </c>
      <c r="BV10">
        <v>0</v>
      </c>
      <c r="BW10">
        <v>0</v>
      </c>
      <c r="BX10">
        <v>0</v>
      </c>
      <c r="BY10">
        <v>0</v>
      </c>
      <c r="BZ10">
        <v>0</v>
      </c>
      <c r="CA10">
        <v>0</v>
      </c>
      <c r="CB10">
        <v>0</v>
      </c>
      <c r="CC10">
        <v>0</v>
      </c>
      <c r="CD10">
        <v>0</v>
      </c>
      <c r="CE10">
        <v>0</v>
      </c>
      <c r="CF10">
        <v>0</v>
      </c>
      <c r="CG10">
        <v>0</v>
      </c>
      <c r="CH10">
        <v>0</v>
      </c>
      <c r="CI10">
        <v>0</v>
      </c>
      <c r="CJ10">
        <v>0</v>
      </c>
      <c r="CK10">
        <v>0</v>
      </c>
      <c r="CL10">
        <v>0</v>
      </c>
      <c r="CM10">
        <v>0</v>
      </c>
      <c r="CN10">
        <v>0</v>
      </c>
      <c r="CO10">
        <v>0</v>
      </c>
      <c r="CP10">
        <v>0</v>
      </c>
      <c r="CQ10">
        <v>0</v>
      </c>
      <c r="CR10">
        <v>0</v>
      </c>
      <c r="CS10">
        <v>0</v>
      </c>
      <c r="CT10">
        <v>0</v>
      </c>
      <c r="CU10">
        <v>0</v>
      </c>
      <c r="CV10">
        <v>0</v>
      </c>
      <c r="CW10">
        <v>0</v>
      </c>
      <c r="CX10">
        <v>0</v>
      </c>
      <c r="CY10">
        <v>0</v>
      </c>
      <c r="CZ10">
        <v>0</v>
      </c>
      <c r="DA10">
        <v>0</v>
      </c>
      <c r="DB10">
        <v>0</v>
      </c>
      <c r="DC10">
        <v>0</v>
      </c>
      <c r="DD10">
        <v>0</v>
      </c>
      <c r="DE10">
        <v>0</v>
      </c>
      <c r="DF10">
        <v>0</v>
      </c>
      <c r="DG10">
        <v>0</v>
      </c>
      <c r="DH10">
        <v>0</v>
      </c>
      <c r="DI10">
        <v>0</v>
      </c>
      <c r="DJ10">
        <v>0</v>
      </c>
      <c r="DK10">
        <v>0</v>
      </c>
      <c r="DL10">
        <v>0</v>
      </c>
      <c r="DM10">
        <v>0</v>
      </c>
      <c r="DN10">
        <v>0</v>
      </c>
      <c r="DO10">
        <v>0</v>
      </c>
      <c r="DP10">
        <v>0</v>
      </c>
      <c r="DQ10">
        <v>0</v>
      </c>
      <c r="DR10">
        <v>0</v>
      </c>
      <c r="DS10">
        <v>0</v>
      </c>
      <c r="DT10">
        <v>0</v>
      </c>
      <c r="DU10">
        <v>0</v>
      </c>
      <c r="DV10">
        <v>0</v>
      </c>
      <c r="DW10">
        <v>0</v>
      </c>
      <c r="DX10">
        <v>0</v>
      </c>
      <c r="DY10">
        <v>0</v>
      </c>
      <c r="DZ10">
        <v>0</v>
      </c>
      <c r="EA10">
        <v>0</v>
      </c>
      <c r="EB10">
        <v>0</v>
      </c>
      <c r="EC10">
        <v>0</v>
      </c>
      <c r="ED10">
        <v>0</v>
      </c>
      <c r="EE10">
        <v>0</v>
      </c>
      <c r="EF10">
        <v>0</v>
      </c>
      <c r="EG10">
        <v>0</v>
      </c>
      <c r="EH10">
        <v>0</v>
      </c>
      <c r="EI10">
        <v>0</v>
      </c>
      <c r="EJ10">
        <v>0</v>
      </c>
      <c r="EK10">
        <v>0</v>
      </c>
      <c r="EL10">
        <v>0</v>
      </c>
      <c r="EM10">
        <v>0</v>
      </c>
      <c r="EN10">
        <v>0</v>
      </c>
      <c r="EO10">
        <v>0</v>
      </c>
      <c r="EP10">
        <v>0</v>
      </c>
      <c r="EQ10">
        <v>0</v>
      </c>
      <c r="ER10">
        <v>0</v>
      </c>
      <c r="ES10">
        <v>0</v>
      </c>
      <c r="ET10">
        <v>0</v>
      </c>
      <c r="EU10">
        <v>0</v>
      </c>
      <c r="EV10">
        <v>0</v>
      </c>
      <c r="EW10">
        <v>0</v>
      </c>
      <c r="EX10">
        <v>0</v>
      </c>
      <c r="EY10">
        <v>0</v>
      </c>
      <c r="EZ10">
        <v>0</v>
      </c>
      <c r="FA10">
        <v>0</v>
      </c>
      <c r="FB10">
        <v>0</v>
      </c>
      <c r="FC10">
        <v>0</v>
      </c>
      <c r="FD10">
        <v>0</v>
      </c>
      <c r="FE10">
        <v>0</v>
      </c>
      <c r="FF10">
        <v>0</v>
      </c>
      <c r="FG10">
        <v>0</v>
      </c>
      <c r="FH10">
        <v>0</v>
      </c>
      <c r="FI10">
        <v>0</v>
      </c>
      <c r="FJ10">
        <v>0</v>
      </c>
      <c r="FK10">
        <v>0</v>
      </c>
      <c r="FL10">
        <v>0</v>
      </c>
      <c r="FM10">
        <v>0</v>
      </c>
      <c r="FN10">
        <v>0</v>
      </c>
      <c r="FO10">
        <v>0</v>
      </c>
      <c r="FP10">
        <v>0</v>
      </c>
      <c r="FQ10">
        <v>0</v>
      </c>
      <c r="FR10">
        <v>0</v>
      </c>
      <c r="FS10">
        <v>0</v>
      </c>
      <c r="FT10">
        <v>0</v>
      </c>
      <c r="FU10">
        <v>0</v>
      </c>
      <c r="FV10">
        <v>0</v>
      </c>
      <c r="FW10">
        <v>0</v>
      </c>
      <c r="FX10">
        <v>0</v>
      </c>
      <c r="FY10">
        <v>0</v>
      </c>
      <c r="FZ10">
        <v>0</v>
      </c>
      <c r="GA10">
        <v>0</v>
      </c>
      <c r="GB10">
        <v>0</v>
      </c>
      <c r="GC10">
        <v>0</v>
      </c>
      <c r="GD10">
        <v>0</v>
      </c>
      <c r="GE10">
        <v>0</v>
      </c>
      <c r="GF10">
        <v>0</v>
      </c>
      <c r="GG10">
        <v>0</v>
      </c>
      <c r="GH10">
        <v>0</v>
      </c>
      <c r="GI10">
        <v>0</v>
      </c>
      <c r="GJ10">
        <v>0</v>
      </c>
      <c r="GK10">
        <v>0</v>
      </c>
      <c r="GL10">
        <v>0</v>
      </c>
      <c r="GM10">
        <v>0</v>
      </c>
      <c r="GN10">
        <v>0</v>
      </c>
      <c r="GO10">
        <v>0</v>
      </c>
      <c r="GP10">
        <v>0</v>
      </c>
      <c r="GQ10">
        <v>0</v>
      </c>
      <c r="GR10">
        <v>0</v>
      </c>
      <c r="GS10">
        <v>0</v>
      </c>
      <c r="GT10">
        <v>3873673</v>
      </c>
      <c r="GU10">
        <v>21487</v>
      </c>
    </row>
    <row r="11" spans="1:203" x14ac:dyDescent="0.2">
      <c r="A11" t="str">
        <v>Test 8</v>
      </c>
      <c r="B11" t="str">
        <v>Test compound</v>
      </c>
      <c r="C11" s="85" t="str">
        <v>Target Response</v>
      </c>
      <c r="D11" s="66">
        <v>0</v>
      </c>
      <c r="E11" s="66">
        <v>0</v>
      </c>
      <c r="F11" s="66">
        <v>0</v>
      </c>
      <c r="G11" s="66">
        <v>0</v>
      </c>
      <c r="H11" s="66">
        <v>0</v>
      </c>
      <c r="I11" s="66">
        <v>0</v>
      </c>
      <c r="J11" s="66">
        <v>0</v>
      </c>
      <c r="K11" s="66">
        <v>0</v>
      </c>
      <c r="L11" s="66">
        <v>0</v>
      </c>
      <c r="M11" s="66">
        <v>0</v>
      </c>
      <c r="N11" s="66">
        <v>0</v>
      </c>
      <c r="O11" s="66">
        <v>0</v>
      </c>
      <c r="P11" s="66">
        <v>0</v>
      </c>
      <c r="Q11" s="66">
        <v>0</v>
      </c>
      <c r="R11" s="66">
        <v>0</v>
      </c>
      <c r="S11" s="66">
        <v>0</v>
      </c>
      <c r="T11" s="66">
        <v>0</v>
      </c>
      <c r="U11" s="66">
        <v>0</v>
      </c>
      <c r="V11" s="66">
        <v>0</v>
      </c>
      <c r="W11" s="66">
        <v>0</v>
      </c>
      <c r="X11" s="66">
        <v>0</v>
      </c>
      <c r="Y11" s="66">
        <v>0</v>
      </c>
      <c r="Z11" s="66">
        <v>0</v>
      </c>
      <c r="AA11" s="66">
        <v>0</v>
      </c>
      <c r="AB11" s="66">
        <v>0</v>
      </c>
      <c r="AC11" s="66">
        <v>0</v>
      </c>
      <c r="AD11" s="66">
        <v>0</v>
      </c>
      <c r="AE11" s="66">
        <v>0</v>
      </c>
      <c r="AF11" s="66">
        <v>0</v>
      </c>
      <c r="AG11">
        <v>0</v>
      </c>
      <c r="AH11">
        <v>0</v>
      </c>
      <c r="AI11">
        <v>0</v>
      </c>
      <c r="AJ11">
        <v>0</v>
      </c>
      <c r="AK11">
        <v>0</v>
      </c>
      <c r="AL11">
        <v>0</v>
      </c>
      <c r="AM11">
        <v>0</v>
      </c>
      <c r="AN11">
        <v>0</v>
      </c>
      <c r="AO11">
        <v>0</v>
      </c>
      <c r="AP11">
        <v>0</v>
      </c>
      <c r="AQ11">
        <v>0</v>
      </c>
      <c r="AR11">
        <v>0</v>
      </c>
      <c r="AS11">
        <v>0</v>
      </c>
      <c r="AT11">
        <v>0</v>
      </c>
      <c r="AU11">
        <v>0</v>
      </c>
      <c r="AV11">
        <v>0</v>
      </c>
      <c r="AW11">
        <v>0</v>
      </c>
      <c r="AX11">
        <v>0</v>
      </c>
      <c r="AY11">
        <v>0</v>
      </c>
      <c r="AZ11">
        <v>0</v>
      </c>
      <c r="BA11">
        <v>0</v>
      </c>
      <c r="BB11">
        <v>0</v>
      </c>
      <c r="BC11">
        <v>0</v>
      </c>
      <c r="BD11">
        <v>0</v>
      </c>
      <c r="BE11">
        <v>0</v>
      </c>
      <c r="BF11">
        <v>0</v>
      </c>
      <c r="BG11">
        <v>0</v>
      </c>
      <c r="BH11">
        <v>0</v>
      </c>
      <c r="BI11">
        <v>0</v>
      </c>
      <c r="BJ11">
        <v>0</v>
      </c>
      <c r="BK11">
        <v>0</v>
      </c>
      <c r="BL11">
        <v>0</v>
      </c>
      <c r="BM11">
        <v>0</v>
      </c>
      <c r="BN11">
        <v>0</v>
      </c>
      <c r="BO11">
        <v>0</v>
      </c>
      <c r="BP11">
        <v>0</v>
      </c>
      <c r="BQ11">
        <v>0</v>
      </c>
      <c r="BR11">
        <v>0</v>
      </c>
      <c r="BS11">
        <v>0</v>
      </c>
      <c r="BT11">
        <v>0</v>
      </c>
      <c r="BU11">
        <v>0</v>
      </c>
      <c r="BV11">
        <v>0</v>
      </c>
      <c r="BW11">
        <v>0</v>
      </c>
      <c r="BX11">
        <v>0</v>
      </c>
      <c r="BY11">
        <v>0</v>
      </c>
      <c r="BZ11">
        <v>0</v>
      </c>
      <c r="CA11">
        <v>0</v>
      </c>
      <c r="CB11">
        <v>0</v>
      </c>
      <c r="CC11">
        <v>0</v>
      </c>
      <c r="CD11">
        <v>0</v>
      </c>
      <c r="CE11">
        <v>0</v>
      </c>
      <c r="CF11">
        <v>0</v>
      </c>
      <c r="CG11">
        <v>0</v>
      </c>
      <c r="CH11">
        <v>0</v>
      </c>
      <c r="CI11">
        <v>0</v>
      </c>
      <c r="CJ11">
        <v>0</v>
      </c>
      <c r="CK11">
        <v>0</v>
      </c>
      <c r="CL11">
        <v>0</v>
      </c>
      <c r="CM11">
        <v>0</v>
      </c>
      <c r="CN11">
        <v>0</v>
      </c>
      <c r="CO11">
        <v>0</v>
      </c>
      <c r="CP11">
        <v>0</v>
      </c>
      <c r="CQ11">
        <v>0</v>
      </c>
      <c r="CR11">
        <v>0</v>
      </c>
      <c r="CS11">
        <v>0</v>
      </c>
      <c r="CT11">
        <v>0</v>
      </c>
      <c r="CU11">
        <v>0</v>
      </c>
      <c r="CV11">
        <v>0</v>
      </c>
      <c r="CW11">
        <v>0</v>
      </c>
      <c r="CX11">
        <v>0</v>
      </c>
      <c r="CY11">
        <v>0</v>
      </c>
      <c r="CZ11">
        <v>0</v>
      </c>
      <c r="DA11">
        <v>0</v>
      </c>
      <c r="DB11">
        <v>0</v>
      </c>
      <c r="DC11">
        <v>0</v>
      </c>
      <c r="DD11">
        <v>0</v>
      </c>
      <c r="DE11">
        <v>0</v>
      </c>
      <c r="DF11">
        <v>0</v>
      </c>
      <c r="DG11">
        <v>0</v>
      </c>
      <c r="DH11">
        <v>0</v>
      </c>
      <c r="DI11">
        <v>0</v>
      </c>
      <c r="DJ11">
        <v>0</v>
      </c>
      <c r="DK11">
        <v>0</v>
      </c>
      <c r="DL11">
        <v>0</v>
      </c>
      <c r="DM11">
        <v>0</v>
      </c>
      <c r="DN11">
        <v>0</v>
      </c>
      <c r="DO11">
        <v>0</v>
      </c>
      <c r="DP11">
        <v>0</v>
      </c>
      <c r="DQ11">
        <v>0</v>
      </c>
      <c r="DR11">
        <v>0</v>
      </c>
      <c r="DS11">
        <v>0</v>
      </c>
      <c r="DT11">
        <v>0</v>
      </c>
      <c r="DU11">
        <v>0</v>
      </c>
      <c r="DV11">
        <v>0</v>
      </c>
      <c r="DW11">
        <v>0</v>
      </c>
      <c r="DX11">
        <v>0</v>
      </c>
      <c r="DY11">
        <v>0</v>
      </c>
      <c r="DZ11">
        <v>0</v>
      </c>
      <c r="EA11">
        <v>0</v>
      </c>
      <c r="EB11">
        <v>0</v>
      </c>
      <c r="EC11">
        <v>0</v>
      </c>
      <c r="ED11">
        <v>0</v>
      </c>
      <c r="EE11">
        <v>0</v>
      </c>
      <c r="EF11">
        <v>0</v>
      </c>
      <c r="EG11">
        <v>0</v>
      </c>
      <c r="EH11">
        <v>0</v>
      </c>
      <c r="EI11">
        <v>0</v>
      </c>
      <c r="EJ11">
        <v>0</v>
      </c>
      <c r="EK11">
        <v>0</v>
      </c>
      <c r="EL11">
        <v>0</v>
      </c>
      <c r="EM11">
        <v>0</v>
      </c>
      <c r="EN11">
        <v>0</v>
      </c>
      <c r="EO11">
        <v>0</v>
      </c>
      <c r="EP11">
        <v>0</v>
      </c>
      <c r="EQ11">
        <v>0</v>
      </c>
      <c r="ER11">
        <v>0</v>
      </c>
      <c r="ES11">
        <v>0</v>
      </c>
      <c r="ET11">
        <v>0</v>
      </c>
      <c r="EU11">
        <v>0</v>
      </c>
      <c r="EV11">
        <v>0</v>
      </c>
      <c r="EW11">
        <v>0</v>
      </c>
      <c r="EX11">
        <v>0</v>
      </c>
      <c r="EY11">
        <v>0</v>
      </c>
      <c r="EZ11">
        <v>0</v>
      </c>
      <c r="FA11">
        <v>0</v>
      </c>
      <c r="FB11">
        <v>0</v>
      </c>
      <c r="FC11">
        <v>0</v>
      </c>
      <c r="FD11">
        <v>0</v>
      </c>
      <c r="FE11">
        <v>0</v>
      </c>
      <c r="FF11">
        <v>0</v>
      </c>
      <c r="FG11">
        <v>0</v>
      </c>
      <c r="FH11">
        <v>0</v>
      </c>
      <c r="FI11">
        <v>0</v>
      </c>
      <c r="FJ11">
        <v>0</v>
      </c>
      <c r="FK11">
        <v>0</v>
      </c>
      <c r="FL11">
        <v>0</v>
      </c>
      <c r="FM11">
        <v>0</v>
      </c>
      <c r="FN11">
        <v>0</v>
      </c>
      <c r="FO11">
        <v>0</v>
      </c>
      <c r="FP11">
        <v>0</v>
      </c>
      <c r="FQ11">
        <v>0</v>
      </c>
      <c r="FR11">
        <v>0</v>
      </c>
      <c r="FS11">
        <v>0</v>
      </c>
      <c r="FT11">
        <v>0</v>
      </c>
      <c r="FU11">
        <v>0</v>
      </c>
      <c r="FV11">
        <v>0</v>
      </c>
      <c r="FW11">
        <v>0</v>
      </c>
      <c r="FX11">
        <v>0</v>
      </c>
      <c r="FY11">
        <v>0</v>
      </c>
      <c r="FZ11">
        <v>0</v>
      </c>
      <c r="GA11">
        <v>0</v>
      </c>
      <c r="GB11">
        <v>0</v>
      </c>
      <c r="GC11">
        <v>0</v>
      </c>
      <c r="GD11">
        <v>0</v>
      </c>
      <c r="GE11">
        <v>0</v>
      </c>
      <c r="GF11">
        <v>0</v>
      </c>
      <c r="GG11">
        <v>0</v>
      </c>
      <c r="GH11">
        <v>0</v>
      </c>
      <c r="GI11">
        <v>0</v>
      </c>
      <c r="GJ11">
        <v>0</v>
      </c>
      <c r="GK11">
        <v>0</v>
      </c>
      <c r="GL11">
        <v>0</v>
      </c>
      <c r="GM11">
        <v>0</v>
      </c>
      <c r="GN11">
        <v>0</v>
      </c>
      <c r="GO11">
        <v>0</v>
      </c>
      <c r="GP11">
        <v>0</v>
      </c>
      <c r="GQ11">
        <v>0</v>
      </c>
      <c r="GR11">
        <v>0</v>
      </c>
      <c r="GS11">
        <v>0</v>
      </c>
      <c r="GT11">
        <v>1302231</v>
      </c>
      <c r="GU11">
        <v>13604</v>
      </c>
    </row>
    <row r="12" spans="1:203" x14ac:dyDescent="0.2">
      <c r="A12" t="str">
        <v>Test 9</v>
      </c>
      <c r="B12" t="str">
        <v>Test compound</v>
      </c>
      <c r="C12" s="85" t="str">
        <v>Target Response</v>
      </c>
      <c r="D12" s="66">
        <v>0</v>
      </c>
      <c r="E12" s="66">
        <v>0</v>
      </c>
      <c r="F12" s="66">
        <v>0</v>
      </c>
      <c r="G12" s="66">
        <v>0</v>
      </c>
      <c r="H12" s="66">
        <v>0</v>
      </c>
      <c r="I12" s="66">
        <v>0</v>
      </c>
      <c r="J12" s="66">
        <v>0</v>
      </c>
      <c r="K12" s="66">
        <v>0</v>
      </c>
      <c r="L12" s="66">
        <v>0</v>
      </c>
      <c r="M12" s="66">
        <v>0</v>
      </c>
      <c r="N12" s="66">
        <v>0</v>
      </c>
      <c r="O12" s="66">
        <v>0</v>
      </c>
      <c r="P12" s="66">
        <v>0</v>
      </c>
      <c r="Q12" s="66">
        <v>0</v>
      </c>
      <c r="R12" s="66">
        <v>0</v>
      </c>
      <c r="S12" s="66">
        <v>0</v>
      </c>
      <c r="T12" s="66">
        <v>0</v>
      </c>
      <c r="U12" s="66">
        <v>0</v>
      </c>
      <c r="V12" s="66">
        <v>0</v>
      </c>
      <c r="W12" s="66">
        <v>0</v>
      </c>
      <c r="X12" s="66">
        <v>0</v>
      </c>
      <c r="Y12" s="66">
        <v>0</v>
      </c>
      <c r="Z12" s="66">
        <v>0</v>
      </c>
      <c r="AA12" s="66">
        <v>0</v>
      </c>
      <c r="AB12" s="66">
        <v>0</v>
      </c>
      <c r="AC12" s="66">
        <v>0</v>
      </c>
      <c r="AD12" s="66">
        <v>0</v>
      </c>
      <c r="AE12" s="66">
        <v>0</v>
      </c>
      <c r="AF12" s="66">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0</v>
      </c>
      <c r="BC12">
        <v>0</v>
      </c>
      <c r="BD12">
        <v>0</v>
      </c>
      <c r="BE12">
        <v>0</v>
      </c>
      <c r="BF12">
        <v>0</v>
      </c>
      <c r="BG12">
        <v>0</v>
      </c>
      <c r="BH12">
        <v>0</v>
      </c>
      <c r="BI12">
        <v>0</v>
      </c>
      <c r="BJ12">
        <v>0</v>
      </c>
      <c r="BK12">
        <v>0</v>
      </c>
      <c r="BL12">
        <v>0</v>
      </c>
      <c r="BM12">
        <v>0</v>
      </c>
      <c r="BN12">
        <v>0</v>
      </c>
      <c r="BO12">
        <v>0</v>
      </c>
      <c r="BP12">
        <v>0</v>
      </c>
      <c r="BQ12">
        <v>0</v>
      </c>
      <c r="BR12">
        <v>0</v>
      </c>
      <c r="BS12">
        <v>0</v>
      </c>
      <c r="BT12">
        <v>0</v>
      </c>
      <c r="BU12">
        <v>0</v>
      </c>
      <c r="BV12">
        <v>0</v>
      </c>
      <c r="BW12">
        <v>0</v>
      </c>
      <c r="BX12">
        <v>0</v>
      </c>
      <c r="BY12">
        <v>0</v>
      </c>
      <c r="BZ12">
        <v>0</v>
      </c>
      <c r="CA12">
        <v>0</v>
      </c>
      <c r="CB12">
        <v>0</v>
      </c>
      <c r="CC12">
        <v>0</v>
      </c>
      <c r="CD12">
        <v>0</v>
      </c>
      <c r="CE12">
        <v>0</v>
      </c>
      <c r="CF12">
        <v>0</v>
      </c>
      <c r="CG12">
        <v>0</v>
      </c>
      <c r="CH12">
        <v>0</v>
      </c>
      <c r="CI12">
        <v>0</v>
      </c>
      <c r="CJ12">
        <v>0</v>
      </c>
      <c r="CK12">
        <v>0</v>
      </c>
      <c r="CL12">
        <v>0</v>
      </c>
      <c r="CM12">
        <v>0</v>
      </c>
      <c r="CN12">
        <v>0</v>
      </c>
      <c r="CO12">
        <v>0</v>
      </c>
      <c r="CP12">
        <v>0</v>
      </c>
      <c r="CQ12">
        <v>0</v>
      </c>
      <c r="CR12">
        <v>0</v>
      </c>
      <c r="CS12">
        <v>0</v>
      </c>
      <c r="CT12">
        <v>0</v>
      </c>
      <c r="CU12">
        <v>0</v>
      </c>
      <c r="CV12">
        <v>0</v>
      </c>
      <c r="CW12">
        <v>0</v>
      </c>
      <c r="CX12">
        <v>0</v>
      </c>
      <c r="CY12">
        <v>0</v>
      </c>
      <c r="CZ12">
        <v>0</v>
      </c>
      <c r="DA12">
        <v>0</v>
      </c>
      <c r="DB12">
        <v>0</v>
      </c>
      <c r="DC12">
        <v>0</v>
      </c>
      <c r="DD12">
        <v>0</v>
      </c>
      <c r="DE12">
        <v>0</v>
      </c>
      <c r="DF12">
        <v>0</v>
      </c>
      <c r="DG12">
        <v>0</v>
      </c>
      <c r="DH12">
        <v>0</v>
      </c>
      <c r="DI12">
        <v>0</v>
      </c>
      <c r="DJ12">
        <v>0</v>
      </c>
      <c r="DK12">
        <v>0</v>
      </c>
      <c r="DL12">
        <v>0</v>
      </c>
      <c r="DM12">
        <v>0</v>
      </c>
      <c r="DN12">
        <v>0</v>
      </c>
      <c r="DO12">
        <v>0</v>
      </c>
      <c r="DP12">
        <v>0</v>
      </c>
      <c r="DQ12">
        <v>0</v>
      </c>
      <c r="DR12">
        <v>0</v>
      </c>
      <c r="DS12">
        <v>0</v>
      </c>
      <c r="DT12">
        <v>0</v>
      </c>
      <c r="DU12">
        <v>0</v>
      </c>
      <c r="DV12">
        <v>0</v>
      </c>
      <c r="DW12">
        <v>0</v>
      </c>
      <c r="DX12">
        <v>0</v>
      </c>
      <c r="DY12">
        <v>0</v>
      </c>
      <c r="DZ12">
        <v>0</v>
      </c>
      <c r="EA12">
        <v>0</v>
      </c>
      <c r="EB12">
        <v>0</v>
      </c>
      <c r="EC12">
        <v>0</v>
      </c>
      <c r="ED12">
        <v>0</v>
      </c>
      <c r="EE12">
        <v>0</v>
      </c>
      <c r="EF12">
        <v>0</v>
      </c>
      <c r="EG12">
        <v>0</v>
      </c>
      <c r="EH12">
        <v>0</v>
      </c>
      <c r="EI12">
        <v>0</v>
      </c>
      <c r="EJ12">
        <v>0</v>
      </c>
      <c r="EK12">
        <v>0</v>
      </c>
      <c r="EL12">
        <v>0</v>
      </c>
      <c r="EM12">
        <v>0</v>
      </c>
      <c r="EN12">
        <v>0</v>
      </c>
      <c r="EO12">
        <v>0</v>
      </c>
      <c r="EP12">
        <v>0</v>
      </c>
      <c r="EQ12">
        <v>0</v>
      </c>
      <c r="ER12">
        <v>0</v>
      </c>
      <c r="ES12">
        <v>0</v>
      </c>
      <c r="ET12">
        <v>0</v>
      </c>
      <c r="EU12">
        <v>0</v>
      </c>
      <c r="EV12">
        <v>0</v>
      </c>
      <c r="EW12">
        <v>0</v>
      </c>
      <c r="EX12">
        <v>0</v>
      </c>
      <c r="EY12">
        <v>0</v>
      </c>
      <c r="EZ12">
        <v>0</v>
      </c>
      <c r="FA12">
        <v>0</v>
      </c>
      <c r="FB12">
        <v>0</v>
      </c>
      <c r="FC12">
        <v>0</v>
      </c>
      <c r="FD12">
        <v>0</v>
      </c>
      <c r="FE12">
        <v>0</v>
      </c>
      <c r="FF12">
        <v>0</v>
      </c>
      <c r="FG12">
        <v>0</v>
      </c>
      <c r="FH12">
        <v>0</v>
      </c>
      <c r="FI12">
        <v>0</v>
      </c>
      <c r="FJ12">
        <v>0</v>
      </c>
      <c r="FK12">
        <v>0</v>
      </c>
      <c r="FL12">
        <v>0</v>
      </c>
      <c r="FM12">
        <v>0</v>
      </c>
      <c r="FN12">
        <v>0</v>
      </c>
      <c r="FO12">
        <v>0</v>
      </c>
      <c r="FP12">
        <v>0</v>
      </c>
      <c r="FQ12">
        <v>0</v>
      </c>
      <c r="FR12">
        <v>0</v>
      </c>
      <c r="FS12">
        <v>0</v>
      </c>
      <c r="FT12">
        <v>0</v>
      </c>
      <c r="FU12">
        <v>0</v>
      </c>
      <c r="FV12">
        <v>0</v>
      </c>
      <c r="FW12">
        <v>0</v>
      </c>
      <c r="FX12">
        <v>0</v>
      </c>
      <c r="FY12">
        <v>0</v>
      </c>
      <c r="FZ12">
        <v>0</v>
      </c>
      <c r="GA12">
        <v>0</v>
      </c>
      <c r="GB12">
        <v>0</v>
      </c>
      <c r="GC12">
        <v>0</v>
      </c>
      <c r="GD12">
        <v>0</v>
      </c>
      <c r="GE12">
        <v>0</v>
      </c>
      <c r="GF12">
        <v>0</v>
      </c>
      <c r="GG12">
        <v>0</v>
      </c>
      <c r="GH12">
        <v>0</v>
      </c>
      <c r="GI12">
        <v>0</v>
      </c>
      <c r="GJ12">
        <v>0</v>
      </c>
      <c r="GK12">
        <v>0</v>
      </c>
      <c r="GL12">
        <v>0</v>
      </c>
      <c r="GM12">
        <v>0</v>
      </c>
      <c r="GN12">
        <v>0</v>
      </c>
      <c r="GO12">
        <v>0</v>
      </c>
      <c r="GP12">
        <v>0</v>
      </c>
      <c r="GQ12">
        <v>0</v>
      </c>
      <c r="GR12">
        <v>0</v>
      </c>
      <c r="GS12">
        <v>0</v>
      </c>
      <c r="GT12">
        <v>1110298</v>
      </c>
      <c r="GU12">
        <v>24307</v>
      </c>
    </row>
    <row r="13" spans="1:203" x14ac:dyDescent="0.2">
      <c r="A13" t="str">
        <v>Test 10</v>
      </c>
      <c r="B13" t="str">
        <v>Test compound</v>
      </c>
      <c r="C13" s="85" t="str">
        <v>Target Response</v>
      </c>
      <c r="D13" s="66">
        <v>0</v>
      </c>
      <c r="E13" s="66">
        <v>0</v>
      </c>
      <c r="F13" s="66">
        <v>0</v>
      </c>
      <c r="G13" s="66">
        <v>0</v>
      </c>
      <c r="H13" s="66">
        <v>0</v>
      </c>
      <c r="I13" s="66">
        <v>0</v>
      </c>
      <c r="J13" s="66">
        <v>0</v>
      </c>
      <c r="K13" s="66">
        <v>0</v>
      </c>
      <c r="L13" s="66">
        <v>0</v>
      </c>
      <c r="M13" s="66">
        <v>0</v>
      </c>
      <c r="N13" s="66">
        <v>0</v>
      </c>
      <c r="O13" s="66">
        <v>0</v>
      </c>
      <c r="P13" s="66">
        <v>0</v>
      </c>
      <c r="Q13" s="66">
        <v>0</v>
      </c>
      <c r="R13" s="66">
        <v>0</v>
      </c>
      <c r="S13" s="66">
        <v>0</v>
      </c>
      <c r="T13" s="66">
        <v>0</v>
      </c>
      <c r="U13" s="66">
        <v>0</v>
      </c>
      <c r="V13" s="66">
        <v>0</v>
      </c>
      <c r="W13" s="66">
        <v>0</v>
      </c>
      <c r="X13" s="66">
        <v>0</v>
      </c>
      <c r="Y13" s="66">
        <v>0</v>
      </c>
      <c r="Z13" s="66">
        <v>0</v>
      </c>
      <c r="AA13" s="66">
        <v>0</v>
      </c>
      <c r="AB13" s="66">
        <v>0</v>
      </c>
      <c r="AC13" s="66">
        <v>0</v>
      </c>
      <c r="AD13" s="66">
        <v>0</v>
      </c>
      <c r="AE13" s="66">
        <v>0</v>
      </c>
      <c r="AF13" s="66">
        <v>0</v>
      </c>
      <c r="AG13">
        <v>0</v>
      </c>
      <c r="AH13">
        <v>0</v>
      </c>
      <c r="AI13">
        <v>0</v>
      </c>
      <c r="AJ13">
        <v>0</v>
      </c>
      <c r="AK13">
        <v>0</v>
      </c>
      <c r="AL13">
        <v>0</v>
      </c>
      <c r="AM13">
        <v>0</v>
      </c>
      <c r="AN13">
        <v>0</v>
      </c>
      <c r="AO13">
        <v>0</v>
      </c>
      <c r="AP13">
        <v>0</v>
      </c>
      <c r="AQ13">
        <v>0</v>
      </c>
      <c r="AR13">
        <v>0</v>
      </c>
      <c r="AS13">
        <v>0</v>
      </c>
      <c r="AT13">
        <v>0</v>
      </c>
      <c r="AU13">
        <v>0</v>
      </c>
      <c r="AV13">
        <v>0</v>
      </c>
      <c r="AW13">
        <v>0</v>
      </c>
      <c r="AX13">
        <v>0</v>
      </c>
      <c r="AY13">
        <v>0</v>
      </c>
      <c r="AZ13">
        <v>0</v>
      </c>
      <c r="BA13">
        <v>0</v>
      </c>
      <c r="BB13">
        <v>0</v>
      </c>
      <c r="BC13">
        <v>0</v>
      </c>
      <c r="BD13">
        <v>0</v>
      </c>
      <c r="BE13">
        <v>0</v>
      </c>
      <c r="BF13">
        <v>0</v>
      </c>
      <c r="BG13">
        <v>0</v>
      </c>
      <c r="BH13">
        <v>0</v>
      </c>
      <c r="BI13">
        <v>0</v>
      </c>
      <c r="BJ13">
        <v>0</v>
      </c>
      <c r="BK13">
        <v>0</v>
      </c>
      <c r="BL13">
        <v>0</v>
      </c>
      <c r="BM13">
        <v>0</v>
      </c>
      <c r="BN13">
        <v>0</v>
      </c>
      <c r="BO13">
        <v>0</v>
      </c>
      <c r="BP13">
        <v>0</v>
      </c>
      <c r="BQ13">
        <v>0</v>
      </c>
      <c r="BR13">
        <v>0</v>
      </c>
      <c r="BS13">
        <v>0</v>
      </c>
      <c r="BT13">
        <v>0</v>
      </c>
      <c r="BU13">
        <v>0</v>
      </c>
      <c r="BV13">
        <v>0</v>
      </c>
      <c r="BW13">
        <v>0</v>
      </c>
      <c r="BX13">
        <v>0</v>
      </c>
      <c r="BY13">
        <v>0</v>
      </c>
      <c r="BZ13">
        <v>0</v>
      </c>
      <c r="CA13">
        <v>0</v>
      </c>
      <c r="CB13">
        <v>0</v>
      </c>
      <c r="CC13">
        <v>0</v>
      </c>
      <c r="CD13">
        <v>0</v>
      </c>
      <c r="CE13">
        <v>0</v>
      </c>
      <c r="CF13">
        <v>0</v>
      </c>
      <c r="CG13">
        <v>0</v>
      </c>
      <c r="CH13">
        <v>0</v>
      </c>
      <c r="CI13">
        <v>0</v>
      </c>
      <c r="CJ13">
        <v>0</v>
      </c>
      <c r="CK13">
        <v>0</v>
      </c>
      <c r="CL13">
        <v>0</v>
      </c>
      <c r="CM13">
        <v>0</v>
      </c>
      <c r="CN13">
        <v>0</v>
      </c>
      <c r="CO13">
        <v>0</v>
      </c>
      <c r="CP13">
        <v>0</v>
      </c>
      <c r="CQ13">
        <v>0</v>
      </c>
      <c r="CR13">
        <v>0</v>
      </c>
      <c r="CS13">
        <v>0</v>
      </c>
      <c r="CT13">
        <v>0</v>
      </c>
      <c r="CU13">
        <v>0</v>
      </c>
      <c r="CV13">
        <v>0</v>
      </c>
      <c r="CW13">
        <v>0</v>
      </c>
      <c r="CX13">
        <v>0</v>
      </c>
      <c r="CY13">
        <v>0</v>
      </c>
      <c r="CZ13">
        <v>0</v>
      </c>
      <c r="DA13">
        <v>0</v>
      </c>
      <c r="DB13">
        <v>0</v>
      </c>
      <c r="DC13">
        <v>0</v>
      </c>
      <c r="DD13">
        <v>0</v>
      </c>
      <c r="DE13">
        <v>0</v>
      </c>
      <c r="DF13">
        <v>0</v>
      </c>
      <c r="DG13">
        <v>0</v>
      </c>
      <c r="DH13">
        <v>0</v>
      </c>
      <c r="DI13">
        <v>0</v>
      </c>
      <c r="DJ13">
        <v>0</v>
      </c>
      <c r="DK13">
        <v>0</v>
      </c>
      <c r="DL13">
        <v>0</v>
      </c>
      <c r="DM13">
        <v>0</v>
      </c>
      <c r="DN13">
        <v>0</v>
      </c>
      <c r="DO13">
        <v>0</v>
      </c>
      <c r="DP13">
        <v>0</v>
      </c>
      <c r="DQ13">
        <v>0</v>
      </c>
      <c r="DR13">
        <v>0</v>
      </c>
      <c r="DS13">
        <v>0</v>
      </c>
      <c r="DT13">
        <v>0</v>
      </c>
      <c r="DU13">
        <v>0</v>
      </c>
      <c r="DV13">
        <v>0</v>
      </c>
      <c r="DW13">
        <v>0</v>
      </c>
      <c r="DX13">
        <v>0</v>
      </c>
      <c r="DY13">
        <v>0</v>
      </c>
      <c r="DZ13">
        <v>0</v>
      </c>
      <c r="EA13">
        <v>0</v>
      </c>
      <c r="EB13">
        <v>0</v>
      </c>
      <c r="EC13">
        <v>0</v>
      </c>
      <c r="ED13">
        <v>0</v>
      </c>
      <c r="EE13">
        <v>0</v>
      </c>
      <c r="EF13">
        <v>0</v>
      </c>
      <c r="EG13">
        <v>0</v>
      </c>
      <c r="EH13">
        <v>0</v>
      </c>
      <c r="EI13">
        <v>0</v>
      </c>
      <c r="EJ13">
        <v>0</v>
      </c>
      <c r="EK13">
        <v>0</v>
      </c>
      <c r="EL13">
        <v>0</v>
      </c>
      <c r="EM13">
        <v>0</v>
      </c>
      <c r="EN13">
        <v>0</v>
      </c>
      <c r="EO13">
        <v>0</v>
      </c>
      <c r="EP13">
        <v>0</v>
      </c>
      <c r="EQ13">
        <v>0</v>
      </c>
      <c r="ER13">
        <v>0</v>
      </c>
      <c r="ES13">
        <v>0</v>
      </c>
      <c r="ET13">
        <v>0</v>
      </c>
      <c r="EU13">
        <v>0</v>
      </c>
      <c r="EV13">
        <v>0</v>
      </c>
      <c r="EW13">
        <v>0</v>
      </c>
      <c r="EX13">
        <v>0</v>
      </c>
      <c r="EY13">
        <v>0</v>
      </c>
      <c r="EZ13">
        <v>0</v>
      </c>
      <c r="FA13">
        <v>0</v>
      </c>
      <c r="FB13">
        <v>0</v>
      </c>
      <c r="FC13">
        <v>0</v>
      </c>
      <c r="FD13">
        <v>0</v>
      </c>
      <c r="FE13">
        <v>0</v>
      </c>
      <c r="FF13">
        <v>0</v>
      </c>
      <c r="FG13">
        <v>0</v>
      </c>
      <c r="FH13">
        <v>0</v>
      </c>
      <c r="FI13">
        <v>0</v>
      </c>
      <c r="FJ13">
        <v>0</v>
      </c>
      <c r="FK13">
        <v>0</v>
      </c>
      <c r="FL13">
        <v>0</v>
      </c>
      <c r="FM13">
        <v>0</v>
      </c>
      <c r="FN13">
        <v>0</v>
      </c>
      <c r="FO13">
        <v>0</v>
      </c>
      <c r="FP13">
        <v>0</v>
      </c>
      <c r="FQ13">
        <v>0</v>
      </c>
      <c r="FR13">
        <v>0</v>
      </c>
      <c r="FS13">
        <v>0</v>
      </c>
      <c r="FT13">
        <v>0</v>
      </c>
      <c r="FU13">
        <v>0</v>
      </c>
      <c r="FV13">
        <v>0</v>
      </c>
      <c r="FW13">
        <v>0</v>
      </c>
      <c r="FX13">
        <v>0</v>
      </c>
      <c r="FY13">
        <v>0</v>
      </c>
      <c r="FZ13">
        <v>0</v>
      </c>
      <c r="GA13">
        <v>0</v>
      </c>
      <c r="GB13">
        <v>0</v>
      </c>
      <c r="GC13">
        <v>0</v>
      </c>
      <c r="GD13">
        <v>0</v>
      </c>
      <c r="GE13">
        <v>0</v>
      </c>
      <c r="GF13">
        <v>0</v>
      </c>
      <c r="GG13">
        <v>0</v>
      </c>
      <c r="GH13">
        <v>0</v>
      </c>
      <c r="GI13">
        <v>0</v>
      </c>
      <c r="GJ13">
        <v>0</v>
      </c>
      <c r="GK13">
        <v>0</v>
      </c>
      <c r="GL13">
        <v>0</v>
      </c>
      <c r="GM13">
        <v>0</v>
      </c>
      <c r="GN13">
        <v>0</v>
      </c>
      <c r="GO13">
        <v>0</v>
      </c>
      <c r="GP13">
        <v>0</v>
      </c>
      <c r="GQ13">
        <v>0</v>
      </c>
      <c r="GR13">
        <v>0</v>
      </c>
      <c r="GS13">
        <v>0</v>
      </c>
      <c r="GT13">
        <v>1247427</v>
      </c>
      <c r="GU13">
        <v>8921</v>
      </c>
    </row>
    <row r="14" spans="1:203" x14ac:dyDescent="0.2">
      <c r="A14" t="str">
        <v>Test 11</v>
      </c>
      <c r="B14" t="str">
        <v>Test compound</v>
      </c>
      <c r="C14" s="85" t="str">
        <v>Target Response</v>
      </c>
      <c r="D14" s="66">
        <v>0</v>
      </c>
      <c r="E14" s="66">
        <v>0</v>
      </c>
      <c r="F14" s="66">
        <v>0</v>
      </c>
      <c r="G14" s="66">
        <v>0</v>
      </c>
      <c r="H14" s="66">
        <v>0</v>
      </c>
      <c r="I14" s="66">
        <v>0</v>
      </c>
      <c r="J14" s="66">
        <v>0</v>
      </c>
      <c r="K14" s="66">
        <v>0</v>
      </c>
      <c r="L14" s="66">
        <v>0</v>
      </c>
      <c r="M14" s="66">
        <v>0</v>
      </c>
      <c r="N14" s="66">
        <v>0</v>
      </c>
      <c r="O14" s="66">
        <v>0</v>
      </c>
      <c r="P14" s="66">
        <v>0</v>
      </c>
      <c r="Q14" s="66">
        <v>0</v>
      </c>
      <c r="R14" s="66">
        <v>0</v>
      </c>
      <c r="S14" s="66">
        <v>0</v>
      </c>
      <c r="T14" s="66">
        <v>0</v>
      </c>
      <c r="U14" s="66">
        <v>0</v>
      </c>
      <c r="V14" s="66">
        <v>0</v>
      </c>
      <c r="W14" s="66">
        <v>0</v>
      </c>
      <c r="X14" s="66">
        <v>0</v>
      </c>
      <c r="Y14" s="66">
        <v>0</v>
      </c>
      <c r="Z14" s="66">
        <v>0</v>
      </c>
      <c r="AA14" s="66">
        <v>0</v>
      </c>
      <c r="AB14" s="66">
        <v>0</v>
      </c>
      <c r="AC14" s="66">
        <v>0</v>
      </c>
      <c r="AD14" s="66">
        <v>0</v>
      </c>
      <c r="AE14" s="66">
        <v>0</v>
      </c>
      <c r="AF14" s="66">
        <v>0</v>
      </c>
      <c r="AG14">
        <v>0</v>
      </c>
      <c r="AH14">
        <v>0</v>
      </c>
      <c r="AI14">
        <v>0</v>
      </c>
      <c r="AJ14">
        <v>0</v>
      </c>
      <c r="AK14">
        <v>0</v>
      </c>
      <c r="AL14">
        <v>0</v>
      </c>
      <c r="AM14">
        <v>0</v>
      </c>
      <c r="AN14">
        <v>0</v>
      </c>
      <c r="AO14">
        <v>0</v>
      </c>
      <c r="AP14">
        <v>0</v>
      </c>
      <c r="AQ14">
        <v>0</v>
      </c>
      <c r="AR14">
        <v>0</v>
      </c>
      <c r="AS14">
        <v>0</v>
      </c>
      <c r="AT14">
        <v>0</v>
      </c>
      <c r="AU14">
        <v>0</v>
      </c>
      <c r="AV14">
        <v>0</v>
      </c>
      <c r="AW14">
        <v>0</v>
      </c>
      <c r="AX14">
        <v>0</v>
      </c>
      <c r="AY14">
        <v>0</v>
      </c>
      <c r="AZ14">
        <v>0</v>
      </c>
      <c r="BA14">
        <v>0</v>
      </c>
      <c r="BB14">
        <v>0</v>
      </c>
      <c r="BC14">
        <v>0</v>
      </c>
      <c r="BD14">
        <v>0</v>
      </c>
      <c r="BE14">
        <v>0</v>
      </c>
      <c r="BF14">
        <v>0</v>
      </c>
      <c r="BG14">
        <v>0</v>
      </c>
      <c r="BH14">
        <v>0</v>
      </c>
      <c r="BI14">
        <v>0</v>
      </c>
      <c r="BJ14">
        <v>0</v>
      </c>
      <c r="BK14">
        <v>0</v>
      </c>
      <c r="BL14">
        <v>0</v>
      </c>
      <c r="BM14">
        <v>0</v>
      </c>
      <c r="BN14">
        <v>0</v>
      </c>
      <c r="BO14">
        <v>0</v>
      </c>
      <c r="BP14">
        <v>0</v>
      </c>
      <c r="BQ14">
        <v>0</v>
      </c>
      <c r="BR14">
        <v>0</v>
      </c>
      <c r="BS14">
        <v>0</v>
      </c>
      <c r="BT14">
        <v>0</v>
      </c>
      <c r="BU14">
        <v>0</v>
      </c>
      <c r="BV14">
        <v>0</v>
      </c>
      <c r="BW14">
        <v>0</v>
      </c>
      <c r="BX14">
        <v>0</v>
      </c>
      <c r="BY14">
        <v>0</v>
      </c>
      <c r="BZ14">
        <v>0</v>
      </c>
      <c r="CA14">
        <v>0</v>
      </c>
      <c r="CB14">
        <v>0</v>
      </c>
      <c r="CC14">
        <v>0</v>
      </c>
      <c r="CD14">
        <v>0</v>
      </c>
      <c r="CE14">
        <v>0</v>
      </c>
      <c r="CF14">
        <v>0</v>
      </c>
      <c r="CG14">
        <v>0</v>
      </c>
      <c r="CH14">
        <v>0</v>
      </c>
      <c r="CI14">
        <v>0</v>
      </c>
      <c r="CJ14">
        <v>0</v>
      </c>
      <c r="CK14">
        <v>0</v>
      </c>
      <c r="CL14">
        <v>0</v>
      </c>
      <c r="CM14">
        <v>0</v>
      </c>
      <c r="CN14">
        <v>0</v>
      </c>
      <c r="CO14">
        <v>0</v>
      </c>
      <c r="CP14">
        <v>0</v>
      </c>
      <c r="CQ14">
        <v>0</v>
      </c>
      <c r="CR14">
        <v>0</v>
      </c>
      <c r="CS14">
        <v>0</v>
      </c>
      <c r="CT14">
        <v>0</v>
      </c>
      <c r="CU14">
        <v>0</v>
      </c>
      <c r="CV14">
        <v>0</v>
      </c>
      <c r="CW14">
        <v>0</v>
      </c>
      <c r="CX14">
        <v>0</v>
      </c>
      <c r="CY14">
        <v>0</v>
      </c>
      <c r="CZ14">
        <v>0</v>
      </c>
      <c r="DA14">
        <v>0</v>
      </c>
      <c r="DB14">
        <v>0</v>
      </c>
      <c r="DC14">
        <v>0</v>
      </c>
      <c r="DD14">
        <v>0</v>
      </c>
      <c r="DE14">
        <v>0</v>
      </c>
      <c r="DF14">
        <v>0</v>
      </c>
      <c r="DG14">
        <v>0</v>
      </c>
      <c r="DH14">
        <v>0</v>
      </c>
      <c r="DI14">
        <v>0</v>
      </c>
      <c r="DJ14">
        <v>0</v>
      </c>
      <c r="DK14">
        <v>0</v>
      </c>
      <c r="DL14">
        <v>0</v>
      </c>
      <c r="DM14">
        <v>0</v>
      </c>
      <c r="DN14">
        <v>0</v>
      </c>
      <c r="DO14">
        <v>0</v>
      </c>
      <c r="DP14">
        <v>0</v>
      </c>
      <c r="DQ14">
        <v>0</v>
      </c>
      <c r="DR14">
        <v>0</v>
      </c>
      <c r="DS14">
        <v>0</v>
      </c>
      <c r="DT14">
        <v>0</v>
      </c>
      <c r="DU14">
        <v>0</v>
      </c>
      <c r="DV14">
        <v>0</v>
      </c>
      <c r="DW14">
        <v>0</v>
      </c>
      <c r="DX14">
        <v>0</v>
      </c>
      <c r="DY14">
        <v>0</v>
      </c>
      <c r="DZ14">
        <v>0</v>
      </c>
      <c r="EA14">
        <v>0</v>
      </c>
      <c r="EB14">
        <v>0</v>
      </c>
      <c r="EC14">
        <v>0</v>
      </c>
      <c r="ED14">
        <v>0</v>
      </c>
      <c r="EE14">
        <v>0</v>
      </c>
      <c r="EF14">
        <v>0</v>
      </c>
      <c r="EG14">
        <v>0</v>
      </c>
      <c r="EH14">
        <v>0</v>
      </c>
      <c r="EI14">
        <v>0</v>
      </c>
      <c r="EJ14">
        <v>0</v>
      </c>
      <c r="EK14">
        <v>0</v>
      </c>
      <c r="EL14">
        <v>0</v>
      </c>
      <c r="EM14">
        <v>0</v>
      </c>
      <c r="EN14">
        <v>0</v>
      </c>
      <c r="EO14">
        <v>0</v>
      </c>
      <c r="EP14">
        <v>0</v>
      </c>
      <c r="EQ14">
        <v>0</v>
      </c>
      <c r="ER14">
        <v>0</v>
      </c>
      <c r="ES14">
        <v>0</v>
      </c>
      <c r="ET14">
        <v>0</v>
      </c>
      <c r="EU14">
        <v>0</v>
      </c>
      <c r="EV14">
        <v>0</v>
      </c>
      <c r="EW14">
        <v>0</v>
      </c>
      <c r="EX14">
        <v>0</v>
      </c>
      <c r="EY14">
        <v>0</v>
      </c>
      <c r="EZ14">
        <v>0</v>
      </c>
      <c r="FA14">
        <v>0</v>
      </c>
      <c r="FB14">
        <v>0</v>
      </c>
      <c r="FC14">
        <v>0</v>
      </c>
      <c r="FD14">
        <v>0</v>
      </c>
      <c r="FE14">
        <v>0</v>
      </c>
      <c r="FF14">
        <v>0</v>
      </c>
      <c r="FG14">
        <v>0</v>
      </c>
      <c r="FH14">
        <v>0</v>
      </c>
      <c r="FI14">
        <v>0</v>
      </c>
      <c r="FJ14">
        <v>0</v>
      </c>
      <c r="FK14">
        <v>0</v>
      </c>
      <c r="FL14">
        <v>0</v>
      </c>
      <c r="FM14">
        <v>0</v>
      </c>
      <c r="FN14">
        <v>0</v>
      </c>
      <c r="FO14">
        <v>0</v>
      </c>
      <c r="FP14">
        <v>0</v>
      </c>
      <c r="FQ14">
        <v>0</v>
      </c>
      <c r="FR14">
        <v>0</v>
      </c>
      <c r="FS14">
        <v>0</v>
      </c>
      <c r="FT14">
        <v>0</v>
      </c>
      <c r="FU14">
        <v>0</v>
      </c>
      <c r="FV14">
        <v>0</v>
      </c>
      <c r="FW14">
        <v>0</v>
      </c>
      <c r="FX14">
        <v>0</v>
      </c>
      <c r="FY14">
        <v>0</v>
      </c>
      <c r="FZ14">
        <v>0</v>
      </c>
      <c r="GA14">
        <v>0</v>
      </c>
      <c r="GB14">
        <v>0</v>
      </c>
      <c r="GC14">
        <v>0</v>
      </c>
      <c r="GD14">
        <v>0</v>
      </c>
      <c r="GE14">
        <v>0</v>
      </c>
      <c r="GF14">
        <v>0</v>
      </c>
      <c r="GG14">
        <v>0</v>
      </c>
      <c r="GH14">
        <v>0</v>
      </c>
      <c r="GI14">
        <v>0</v>
      </c>
      <c r="GJ14">
        <v>0</v>
      </c>
      <c r="GK14">
        <v>0</v>
      </c>
      <c r="GL14">
        <v>0</v>
      </c>
      <c r="GM14">
        <v>0</v>
      </c>
      <c r="GN14">
        <v>0</v>
      </c>
      <c r="GO14">
        <v>0</v>
      </c>
      <c r="GP14">
        <v>0</v>
      </c>
      <c r="GQ14">
        <v>0</v>
      </c>
      <c r="GR14">
        <v>0</v>
      </c>
      <c r="GS14">
        <v>0</v>
      </c>
      <c r="GT14">
        <v>1329463</v>
      </c>
      <c r="GU14">
        <v>11071</v>
      </c>
    </row>
    <row r="15" spans="1:203" x14ac:dyDescent="0.2">
      <c r="A15" t="str">
        <v>Test 12</v>
      </c>
      <c r="B15" t="str">
        <v>Test compound</v>
      </c>
      <c r="C15" s="85" t="str">
        <v>Target Response</v>
      </c>
      <c r="D15" s="66">
        <v>0</v>
      </c>
      <c r="E15" s="66">
        <v>0</v>
      </c>
      <c r="F15" s="66">
        <v>0</v>
      </c>
      <c r="G15" s="66">
        <v>0</v>
      </c>
      <c r="H15" s="66">
        <v>0</v>
      </c>
      <c r="I15" s="66">
        <v>0</v>
      </c>
      <c r="J15" s="66">
        <v>0</v>
      </c>
      <c r="K15" s="66">
        <v>0</v>
      </c>
      <c r="L15" s="66">
        <v>0</v>
      </c>
      <c r="M15" s="66">
        <v>0</v>
      </c>
      <c r="N15" s="66">
        <v>0</v>
      </c>
      <c r="O15" s="66">
        <v>0</v>
      </c>
      <c r="P15" s="66">
        <v>0</v>
      </c>
      <c r="Q15" s="66">
        <v>0</v>
      </c>
      <c r="R15" s="66">
        <v>0</v>
      </c>
      <c r="S15" s="66">
        <v>0</v>
      </c>
      <c r="T15" s="66">
        <v>0</v>
      </c>
      <c r="U15" s="66">
        <v>0</v>
      </c>
      <c r="V15" s="66">
        <v>0</v>
      </c>
      <c r="W15" s="66">
        <v>0</v>
      </c>
      <c r="X15" s="66">
        <v>0</v>
      </c>
      <c r="Y15" s="66">
        <v>0</v>
      </c>
      <c r="Z15" s="66">
        <v>0</v>
      </c>
      <c r="AA15" s="66">
        <v>0</v>
      </c>
      <c r="AB15" s="66">
        <v>0</v>
      </c>
      <c r="AC15" s="66">
        <v>0</v>
      </c>
      <c r="AD15" s="66">
        <v>0</v>
      </c>
      <c r="AE15" s="66">
        <v>0</v>
      </c>
      <c r="AF15" s="66">
        <v>0</v>
      </c>
      <c r="AG15">
        <v>0</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c r="BB15">
        <v>0</v>
      </c>
      <c r="BC15">
        <v>0</v>
      </c>
      <c r="BD15">
        <v>0</v>
      </c>
      <c r="BE15">
        <v>0</v>
      </c>
      <c r="BF15">
        <v>0</v>
      </c>
      <c r="BG15">
        <v>0</v>
      </c>
      <c r="BH15">
        <v>0</v>
      </c>
      <c r="BI15">
        <v>0</v>
      </c>
      <c r="BJ15">
        <v>0</v>
      </c>
      <c r="BK15">
        <v>0</v>
      </c>
      <c r="BL15">
        <v>0</v>
      </c>
      <c r="BM15">
        <v>0</v>
      </c>
      <c r="BN15">
        <v>0</v>
      </c>
      <c r="BO15">
        <v>0</v>
      </c>
      <c r="BP15">
        <v>0</v>
      </c>
      <c r="BQ15">
        <v>0</v>
      </c>
      <c r="BR15">
        <v>0</v>
      </c>
      <c r="BS15">
        <v>0</v>
      </c>
      <c r="BT15">
        <v>0</v>
      </c>
      <c r="BU15">
        <v>0</v>
      </c>
      <c r="BV15">
        <v>0</v>
      </c>
      <c r="BW15">
        <v>0</v>
      </c>
      <c r="BX15">
        <v>0</v>
      </c>
      <c r="BY15">
        <v>0</v>
      </c>
      <c r="BZ15">
        <v>0</v>
      </c>
      <c r="CA15">
        <v>0</v>
      </c>
      <c r="CB15">
        <v>0</v>
      </c>
      <c r="CC15">
        <v>0</v>
      </c>
      <c r="CD15">
        <v>0</v>
      </c>
      <c r="CE15">
        <v>0</v>
      </c>
      <c r="CF15">
        <v>0</v>
      </c>
      <c r="CG15">
        <v>0</v>
      </c>
      <c r="CH15">
        <v>0</v>
      </c>
      <c r="CI15">
        <v>0</v>
      </c>
      <c r="CJ15">
        <v>0</v>
      </c>
      <c r="CK15">
        <v>0</v>
      </c>
      <c r="CL15">
        <v>0</v>
      </c>
      <c r="CM15">
        <v>0</v>
      </c>
      <c r="CN15">
        <v>0</v>
      </c>
      <c r="CO15">
        <v>0</v>
      </c>
      <c r="CP15">
        <v>0</v>
      </c>
      <c r="CQ15">
        <v>0</v>
      </c>
      <c r="CR15">
        <v>0</v>
      </c>
      <c r="CS15">
        <v>0</v>
      </c>
      <c r="CT15">
        <v>0</v>
      </c>
      <c r="CU15">
        <v>0</v>
      </c>
      <c r="CV15">
        <v>0</v>
      </c>
      <c r="CW15">
        <v>0</v>
      </c>
      <c r="CX15">
        <v>0</v>
      </c>
      <c r="CY15">
        <v>0</v>
      </c>
      <c r="CZ15">
        <v>0</v>
      </c>
      <c r="DA15">
        <v>0</v>
      </c>
      <c r="DB15">
        <v>0</v>
      </c>
      <c r="DC15">
        <v>0</v>
      </c>
      <c r="DD15">
        <v>0</v>
      </c>
      <c r="DE15">
        <v>0</v>
      </c>
      <c r="DF15">
        <v>0</v>
      </c>
      <c r="DG15">
        <v>0</v>
      </c>
      <c r="DH15">
        <v>0</v>
      </c>
      <c r="DI15">
        <v>0</v>
      </c>
      <c r="DJ15">
        <v>0</v>
      </c>
      <c r="DK15">
        <v>0</v>
      </c>
      <c r="DL15">
        <v>0</v>
      </c>
      <c r="DM15">
        <v>0</v>
      </c>
      <c r="DN15">
        <v>0</v>
      </c>
      <c r="DO15">
        <v>0</v>
      </c>
      <c r="DP15">
        <v>0</v>
      </c>
      <c r="DQ15">
        <v>0</v>
      </c>
      <c r="DR15">
        <v>0</v>
      </c>
      <c r="DS15">
        <v>0</v>
      </c>
      <c r="DT15">
        <v>0</v>
      </c>
      <c r="DU15">
        <v>0</v>
      </c>
      <c r="DV15">
        <v>0</v>
      </c>
      <c r="DW15">
        <v>0</v>
      </c>
      <c r="DX15">
        <v>0</v>
      </c>
      <c r="DY15">
        <v>0</v>
      </c>
      <c r="DZ15">
        <v>0</v>
      </c>
      <c r="EA15">
        <v>0</v>
      </c>
      <c r="EB15">
        <v>0</v>
      </c>
      <c r="EC15">
        <v>0</v>
      </c>
      <c r="ED15">
        <v>0</v>
      </c>
      <c r="EE15">
        <v>0</v>
      </c>
      <c r="EF15">
        <v>0</v>
      </c>
      <c r="EG15">
        <v>0</v>
      </c>
      <c r="EH15">
        <v>0</v>
      </c>
      <c r="EI15">
        <v>0</v>
      </c>
      <c r="EJ15">
        <v>0</v>
      </c>
      <c r="EK15">
        <v>0</v>
      </c>
      <c r="EL15">
        <v>0</v>
      </c>
      <c r="EM15">
        <v>0</v>
      </c>
      <c r="EN15">
        <v>0</v>
      </c>
      <c r="EO15">
        <v>0</v>
      </c>
      <c r="EP15">
        <v>0</v>
      </c>
      <c r="EQ15">
        <v>0</v>
      </c>
      <c r="ER15">
        <v>0</v>
      </c>
      <c r="ES15">
        <v>0</v>
      </c>
      <c r="ET15">
        <v>0</v>
      </c>
      <c r="EU15">
        <v>0</v>
      </c>
      <c r="EV15">
        <v>0</v>
      </c>
      <c r="EW15">
        <v>0</v>
      </c>
      <c r="EX15">
        <v>0</v>
      </c>
      <c r="EY15">
        <v>0</v>
      </c>
      <c r="EZ15">
        <v>0</v>
      </c>
      <c r="FA15">
        <v>0</v>
      </c>
      <c r="FB15">
        <v>0</v>
      </c>
      <c r="FC15">
        <v>0</v>
      </c>
      <c r="FD15">
        <v>0</v>
      </c>
      <c r="FE15">
        <v>0</v>
      </c>
      <c r="FF15">
        <v>0</v>
      </c>
      <c r="FG15">
        <v>0</v>
      </c>
      <c r="FH15">
        <v>0</v>
      </c>
      <c r="FI15">
        <v>0</v>
      </c>
      <c r="FJ15">
        <v>0</v>
      </c>
      <c r="FK15">
        <v>0</v>
      </c>
      <c r="FL15">
        <v>0</v>
      </c>
      <c r="FM15">
        <v>0</v>
      </c>
      <c r="FN15">
        <v>0</v>
      </c>
      <c r="FO15">
        <v>0</v>
      </c>
      <c r="FP15">
        <v>0</v>
      </c>
      <c r="FQ15">
        <v>0</v>
      </c>
      <c r="FR15">
        <v>0</v>
      </c>
      <c r="FS15">
        <v>0</v>
      </c>
      <c r="FT15">
        <v>0</v>
      </c>
      <c r="FU15">
        <v>0</v>
      </c>
      <c r="FV15">
        <v>0</v>
      </c>
      <c r="FW15">
        <v>0</v>
      </c>
      <c r="FX15">
        <v>0</v>
      </c>
      <c r="FY15">
        <v>0</v>
      </c>
      <c r="FZ15">
        <v>0</v>
      </c>
      <c r="GA15">
        <v>0</v>
      </c>
      <c r="GB15">
        <v>0</v>
      </c>
      <c r="GC15">
        <v>0</v>
      </c>
      <c r="GD15">
        <v>0</v>
      </c>
      <c r="GE15">
        <v>0</v>
      </c>
      <c r="GF15">
        <v>0</v>
      </c>
      <c r="GG15">
        <v>0</v>
      </c>
      <c r="GH15">
        <v>0</v>
      </c>
      <c r="GI15">
        <v>0</v>
      </c>
      <c r="GJ15">
        <v>0</v>
      </c>
      <c r="GK15">
        <v>0</v>
      </c>
      <c r="GL15">
        <v>0</v>
      </c>
      <c r="GM15">
        <v>0</v>
      </c>
      <c r="GN15">
        <v>0</v>
      </c>
      <c r="GO15">
        <v>0</v>
      </c>
      <c r="GP15">
        <v>0</v>
      </c>
      <c r="GQ15">
        <v>0</v>
      </c>
      <c r="GR15">
        <v>0</v>
      </c>
      <c r="GS15">
        <v>0</v>
      </c>
      <c r="GT15">
        <v>1365985</v>
      </c>
      <c r="GU15">
        <v>8660</v>
      </c>
    </row>
    <row r="16" spans="1:203" x14ac:dyDescent="0.2">
      <c r="A16" t="str">
        <v>Test 13</v>
      </c>
      <c r="B16" t="str">
        <v>Test compound</v>
      </c>
      <c r="C16" s="85" t="str">
        <v>Target Response</v>
      </c>
      <c r="D16" s="66">
        <v>0</v>
      </c>
      <c r="E16" s="66">
        <v>0</v>
      </c>
      <c r="F16" s="66">
        <v>0</v>
      </c>
      <c r="G16" s="66">
        <v>0</v>
      </c>
      <c r="H16" s="66">
        <v>0</v>
      </c>
      <c r="I16" s="66">
        <v>0</v>
      </c>
      <c r="J16" s="66">
        <v>0</v>
      </c>
      <c r="K16" s="66">
        <v>0</v>
      </c>
      <c r="L16" s="66">
        <v>0</v>
      </c>
      <c r="M16" s="66">
        <v>0</v>
      </c>
      <c r="N16" s="66">
        <v>0</v>
      </c>
      <c r="O16" s="66">
        <v>0</v>
      </c>
      <c r="P16" s="66">
        <v>0</v>
      </c>
      <c r="Q16" s="66">
        <v>0</v>
      </c>
      <c r="R16" s="66">
        <v>0</v>
      </c>
      <c r="S16" s="66">
        <v>0</v>
      </c>
      <c r="T16" s="66">
        <v>0</v>
      </c>
      <c r="U16" s="66">
        <v>0</v>
      </c>
      <c r="V16" s="66">
        <v>0</v>
      </c>
      <c r="W16" s="66">
        <v>0</v>
      </c>
      <c r="X16" s="66">
        <v>0</v>
      </c>
      <c r="Y16" s="66">
        <v>0</v>
      </c>
      <c r="Z16" s="66">
        <v>0</v>
      </c>
      <c r="AA16" s="66">
        <v>0</v>
      </c>
      <c r="AB16" s="66">
        <v>0</v>
      </c>
      <c r="AC16" s="66">
        <v>0</v>
      </c>
      <c r="AD16" s="66">
        <v>0</v>
      </c>
      <c r="AE16" s="66">
        <v>0</v>
      </c>
      <c r="AF16" s="6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c r="BA16">
        <v>0</v>
      </c>
      <c r="BB16">
        <v>0</v>
      </c>
      <c r="BC16">
        <v>0</v>
      </c>
      <c r="BD16">
        <v>0</v>
      </c>
      <c r="BE16">
        <v>0</v>
      </c>
      <c r="BF16">
        <v>0</v>
      </c>
      <c r="BG16">
        <v>0</v>
      </c>
      <c r="BH16">
        <v>0</v>
      </c>
      <c r="BI16">
        <v>0</v>
      </c>
      <c r="BJ16">
        <v>0</v>
      </c>
      <c r="BK16">
        <v>0</v>
      </c>
      <c r="BL16">
        <v>0</v>
      </c>
      <c r="BM16">
        <v>0</v>
      </c>
      <c r="BN16">
        <v>0</v>
      </c>
      <c r="BO16">
        <v>0</v>
      </c>
      <c r="BP16">
        <v>0</v>
      </c>
      <c r="BQ16">
        <v>0</v>
      </c>
      <c r="BR16">
        <v>0</v>
      </c>
      <c r="BS16">
        <v>0</v>
      </c>
      <c r="BT16">
        <v>0</v>
      </c>
      <c r="BU16">
        <v>0</v>
      </c>
      <c r="BV16">
        <v>0</v>
      </c>
      <c r="BW16">
        <v>0</v>
      </c>
      <c r="BX16">
        <v>0</v>
      </c>
      <c r="BY16">
        <v>0</v>
      </c>
      <c r="BZ16">
        <v>0</v>
      </c>
      <c r="CA16">
        <v>0</v>
      </c>
      <c r="CB16">
        <v>0</v>
      </c>
      <c r="CC16">
        <v>0</v>
      </c>
      <c r="CD16">
        <v>0</v>
      </c>
      <c r="CE16">
        <v>0</v>
      </c>
      <c r="CF16">
        <v>0</v>
      </c>
      <c r="CG16">
        <v>0</v>
      </c>
      <c r="CH16">
        <v>0</v>
      </c>
      <c r="CI16">
        <v>0</v>
      </c>
      <c r="CJ16">
        <v>0</v>
      </c>
      <c r="CK16">
        <v>0</v>
      </c>
      <c r="CL16">
        <v>0</v>
      </c>
      <c r="CM16">
        <v>0</v>
      </c>
      <c r="CN16">
        <v>0</v>
      </c>
      <c r="CO16">
        <v>0</v>
      </c>
      <c r="CP16">
        <v>0</v>
      </c>
      <c r="CQ16">
        <v>0</v>
      </c>
      <c r="CR16">
        <v>0</v>
      </c>
      <c r="CS16">
        <v>0</v>
      </c>
      <c r="CT16">
        <v>0</v>
      </c>
      <c r="CU16">
        <v>0</v>
      </c>
      <c r="CV16">
        <v>0</v>
      </c>
      <c r="CW16">
        <v>0</v>
      </c>
      <c r="CX16">
        <v>0</v>
      </c>
      <c r="CY16">
        <v>0</v>
      </c>
      <c r="CZ16">
        <v>0</v>
      </c>
      <c r="DA16">
        <v>0</v>
      </c>
      <c r="DB16">
        <v>0</v>
      </c>
      <c r="DC16">
        <v>0</v>
      </c>
      <c r="DD16">
        <v>0</v>
      </c>
      <c r="DE16">
        <v>0</v>
      </c>
      <c r="DF16">
        <v>0</v>
      </c>
      <c r="DG16">
        <v>0</v>
      </c>
      <c r="DH16">
        <v>0</v>
      </c>
      <c r="DI16">
        <v>0</v>
      </c>
      <c r="DJ16">
        <v>0</v>
      </c>
      <c r="DK16">
        <v>0</v>
      </c>
      <c r="DL16">
        <v>0</v>
      </c>
      <c r="DM16">
        <v>0</v>
      </c>
      <c r="DN16">
        <v>0</v>
      </c>
      <c r="DO16">
        <v>0</v>
      </c>
      <c r="DP16">
        <v>0</v>
      </c>
      <c r="DQ16">
        <v>0</v>
      </c>
      <c r="DR16">
        <v>0</v>
      </c>
      <c r="DS16">
        <v>0</v>
      </c>
      <c r="DT16">
        <v>0</v>
      </c>
      <c r="DU16">
        <v>0</v>
      </c>
      <c r="DV16">
        <v>0</v>
      </c>
      <c r="DW16">
        <v>0</v>
      </c>
      <c r="DX16">
        <v>0</v>
      </c>
      <c r="DY16">
        <v>0</v>
      </c>
      <c r="DZ16">
        <v>0</v>
      </c>
      <c r="EA16">
        <v>0</v>
      </c>
      <c r="EB16">
        <v>0</v>
      </c>
      <c r="EC16">
        <v>0</v>
      </c>
      <c r="ED16">
        <v>0</v>
      </c>
      <c r="EE16">
        <v>0</v>
      </c>
      <c r="EF16">
        <v>0</v>
      </c>
      <c r="EG16">
        <v>0</v>
      </c>
      <c r="EH16">
        <v>0</v>
      </c>
      <c r="EI16">
        <v>0</v>
      </c>
      <c r="EJ16">
        <v>0</v>
      </c>
      <c r="EK16">
        <v>0</v>
      </c>
      <c r="EL16">
        <v>0</v>
      </c>
      <c r="EM16">
        <v>0</v>
      </c>
      <c r="EN16">
        <v>0</v>
      </c>
      <c r="EO16">
        <v>0</v>
      </c>
      <c r="EP16">
        <v>0</v>
      </c>
      <c r="EQ16">
        <v>0</v>
      </c>
      <c r="ER16">
        <v>0</v>
      </c>
      <c r="ES16">
        <v>0</v>
      </c>
      <c r="ET16">
        <v>0</v>
      </c>
      <c r="EU16">
        <v>0</v>
      </c>
      <c r="EV16">
        <v>0</v>
      </c>
      <c r="EW16">
        <v>0</v>
      </c>
      <c r="EX16">
        <v>0</v>
      </c>
      <c r="EY16">
        <v>0</v>
      </c>
      <c r="EZ16">
        <v>0</v>
      </c>
      <c r="FA16">
        <v>0</v>
      </c>
      <c r="FB16">
        <v>0</v>
      </c>
      <c r="FC16">
        <v>0</v>
      </c>
      <c r="FD16">
        <v>0</v>
      </c>
      <c r="FE16">
        <v>0</v>
      </c>
      <c r="FF16">
        <v>0</v>
      </c>
      <c r="FG16">
        <v>0</v>
      </c>
      <c r="FH16">
        <v>0</v>
      </c>
      <c r="FI16">
        <v>0</v>
      </c>
      <c r="FJ16">
        <v>0</v>
      </c>
      <c r="FK16">
        <v>0</v>
      </c>
      <c r="FL16">
        <v>0</v>
      </c>
      <c r="FM16">
        <v>0</v>
      </c>
      <c r="FN16">
        <v>0</v>
      </c>
      <c r="FO16">
        <v>0</v>
      </c>
      <c r="FP16">
        <v>0</v>
      </c>
      <c r="FQ16">
        <v>0</v>
      </c>
      <c r="FR16">
        <v>0</v>
      </c>
      <c r="FS16">
        <v>0</v>
      </c>
      <c r="FT16">
        <v>0</v>
      </c>
      <c r="FU16">
        <v>0</v>
      </c>
      <c r="FV16">
        <v>0</v>
      </c>
      <c r="FW16">
        <v>0</v>
      </c>
      <c r="FX16">
        <v>0</v>
      </c>
      <c r="FY16">
        <v>0</v>
      </c>
      <c r="FZ16">
        <v>0</v>
      </c>
      <c r="GA16">
        <v>0</v>
      </c>
      <c r="GB16">
        <v>0</v>
      </c>
      <c r="GC16">
        <v>0</v>
      </c>
      <c r="GD16">
        <v>0</v>
      </c>
      <c r="GE16">
        <v>0</v>
      </c>
      <c r="GF16">
        <v>0</v>
      </c>
      <c r="GG16">
        <v>0</v>
      </c>
      <c r="GH16">
        <v>0</v>
      </c>
      <c r="GI16">
        <v>0</v>
      </c>
      <c r="GJ16">
        <v>0</v>
      </c>
      <c r="GK16">
        <v>0</v>
      </c>
      <c r="GL16">
        <v>0</v>
      </c>
      <c r="GM16">
        <v>0</v>
      </c>
      <c r="GN16">
        <v>0</v>
      </c>
      <c r="GO16">
        <v>0</v>
      </c>
      <c r="GP16">
        <v>0</v>
      </c>
      <c r="GQ16">
        <v>0</v>
      </c>
      <c r="GR16">
        <v>0</v>
      </c>
      <c r="GS16">
        <v>0</v>
      </c>
      <c r="GT16">
        <v>1350444</v>
      </c>
      <c r="GU16">
        <v>11406</v>
      </c>
    </row>
    <row r="17" spans="1:203" x14ac:dyDescent="0.2">
      <c r="A17" t="str">
        <v>Test 14</v>
      </c>
      <c r="B17" t="str">
        <v>Test compound</v>
      </c>
      <c r="C17" s="85" t="str">
        <v>Target Response</v>
      </c>
      <c r="D17" s="66">
        <v>0</v>
      </c>
      <c r="E17" s="66">
        <v>0</v>
      </c>
      <c r="F17" s="66">
        <v>0</v>
      </c>
      <c r="G17" s="66">
        <v>0</v>
      </c>
      <c r="H17" s="66">
        <v>0</v>
      </c>
      <c r="I17" s="66">
        <v>0</v>
      </c>
      <c r="J17" s="66">
        <v>0</v>
      </c>
      <c r="K17" s="66">
        <v>0</v>
      </c>
      <c r="L17" s="66">
        <v>0</v>
      </c>
      <c r="M17" s="66">
        <v>0</v>
      </c>
      <c r="N17" s="66">
        <v>0</v>
      </c>
      <c r="O17" s="66">
        <v>0</v>
      </c>
      <c r="P17" s="66">
        <v>0</v>
      </c>
      <c r="Q17" s="66">
        <v>0</v>
      </c>
      <c r="R17" s="66">
        <v>0</v>
      </c>
      <c r="S17" s="66">
        <v>0</v>
      </c>
      <c r="T17" s="66">
        <v>0</v>
      </c>
      <c r="U17" s="66">
        <v>0</v>
      </c>
      <c r="V17" s="66">
        <v>0</v>
      </c>
      <c r="W17" s="66">
        <v>0</v>
      </c>
      <c r="X17" s="66">
        <v>0</v>
      </c>
      <c r="Y17" s="66">
        <v>0</v>
      </c>
      <c r="Z17" s="66">
        <v>0</v>
      </c>
      <c r="AA17" s="66">
        <v>0</v>
      </c>
      <c r="AB17" s="66">
        <v>0</v>
      </c>
      <c r="AC17" s="66">
        <v>0</v>
      </c>
      <c r="AD17" s="66">
        <v>0</v>
      </c>
      <c r="AE17" s="66">
        <v>0</v>
      </c>
      <c r="AF17" s="66">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v>0</v>
      </c>
      <c r="BE17">
        <v>0</v>
      </c>
      <c r="BF17">
        <v>0</v>
      </c>
      <c r="BG17">
        <v>0</v>
      </c>
      <c r="BH17">
        <v>0</v>
      </c>
      <c r="BI17">
        <v>0</v>
      </c>
      <c r="BJ17">
        <v>0</v>
      </c>
      <c r="BK17">
        <v>0</v>
      </c>
      <c r="BL17">
        <v>0</v>
      </c>
      <c r="BM17">
        <v>0</v>
      </c>
      <c r="BN17">
        <v>0</v>
      </c>
      <c r="BO17">
        <v>0</v>
      </c>
      <c r="BP17">
        <v>0</v>
      </c>
      <c r="BQ17">
        <v>0</v>
      </c>
      <c r="BR17">
        <v>0</v>
      </c>
      <c r="BS17">
        <v>0</v>
      </c>
      <c r="BT17">
        <v>0</v>
      </c>
      <c r="BU17">
        <v>0</v>
      </c>
      <c r="BV17">
        <v>0</v>
      </c>
      <c r="BW17">
        <v>0</v>
      </c>
      <c r="BX17">
        <v>0</v>
      </c>
      <c r="BY17">
        <v>0</v>
      </c>
      <c r="BZ17">
        <v>0</v>
      </c>
      <c r="CA17">
        <v>0</v>
      </c>
      <c r="CB17">
        <v>0</v>
      </c>
      <c r="CC17">
        <v>0</v>
      </c>
      <c r="CD17">
        <v>0</v>
      </c>
      <c r="CE17">
        <v>0</v>
      </c>
      <c r="CF17">
        <v>0</v>
      </c>
      <c r="CG17">
        <v>0</v>
      </c>
      <c r="CH17">
        <v>0</v>
      </c>
      <c r="CI17">
        <v>0</v>
      </c>
      <c r="CJ17">
        <v>0</v>
      </c>
      <c r="CK17">
        <v>0</v>
      </c>
      <c r="CL17">
        <v>0</v>
      </c>
      <c r="CM17">
        <v>0</v>
      </c>
      <c r="CN17">
        <v>0</v>
      </c>
      <c r="CO17">
        <v>0</v>
      </c>
      <c r="CP17">
        <v>0</v>
      </c>
      <c r="CQ17">
        <v>0</v>
      </c>
      <c r="CR17">
        <v>0</v>
      </c>
      <c r="CS17">
        <v>0</v>
      </c>
      <c r="CT17">
        <v>0</v>
      </c>
      <c r="CU17">
        <v>0</v>
      </c>
      <c r="CV17">
        <v>0</v>
      </c>
      <c r="CW17">
        <v>0</v>
      </c>
      <c r="CX17">
        <v>0</v>
      </c>
      <c r="CY17">
        <v>0</v>
      </c>
      <c r="CZ17">
        <v>0</v>
      </c>
      <c r="DA17">
        <v>0</v>
      </c>
      <c r="DB17">
        <v>0</v>
      </c>
      <c r="DC17">
        <v>0</v>
      </c>
      <c r="DD17">
        <v>0</v>
      </c>
      <c r="DE17">
        <v>0</v>
      </c>
      <c r="DF17">
        <v>0</v>
      </c>
      <c r="DG17">
        <v>0</v>
      </c>
      <c r="DH17">
        <v>0</v>
      </c>
      <c r="DI17">
        <v>0</v>
      </c>
      <c r="DJ17">
        <v>0</v>
      </c>
      <c r="DK17">
        <v>0</v>
      </c>
      <c r="DL17">
        <v>0</v>
      </c>
      <c r="DM17">
        <v>0</v>
      </c>
      <c r="DN17">
        <v>0</v>
      </c>
      <c r="DO17">
        <v>0</v>
      </c>
      <c r="DP17">
        <v>0</v>
      </c>
      <c r="DQ17">
        <v>0</v>
      </c>
      <c r="DR17">
        <v>0</v>
      </c>
      <c r="DS17">
        <v>0</v>
      </c>
      <c r="DT17">
        <v>0</v>
      </c>
      <c r="DU17">
        <v>0</v>
      </c>
      <c r="DV17">
        <v>0</v>
      </c>
      <c r="DW17">
        <v>0</v>
      </c>
      <c r="DX17">
        <v>0</v>
      </c>
      <c r="DY17">
        <v>0</v>
      </c>
      <c r="DZ17">
        <v>0</v>
      </c>
      <c r="EA17">
        <v>0</v>
      </c>
      <c r="EB17">
        <v>0</v>
      </c>
      <c r="EC17">
        <v>0</v>
      </c>
      <c r="ED17">
        <v>0</v>
      </c>
      <c r="EE17">
        <v>0</v>
      </c>
      <c r="EF17">
        <v>0</v>
      </c>
      <c r="EG17">
        <v>0</v>
      </c>
      <c r="EH17">
        <v>0</v>
      </c>
      <c r="EI17">
        <v>0</v>
      </c>
      <c r="EJ17">
        <v>0</v>
      </c>
      <c r="EK17">
        <v>0</v>
      </c>
      <c r="EL17">
        <v>0</v>
      </c>
      <c r="EM17">
        <v>0</v>
      </c>
      <c r="EN17">
        <v>0</v>
      </c>
      <c r="EO17">
        <v>0</v>
      </c>
      <c r="EP17">
        <v>0</v>
      </c>
      <c r="EQ17">
        <v>0</v>
      </c>
      <c r="ER17">
        <v>0</v>
      </c>
      <c r="ES17">
        <v>0</v>
      </c>
      <c r="ET17">
        <v>0</v>
      </c>
      <c r="EU17">
        <v>0</v>
      </c>
      <c r="EV17">
        <v>0</v>
      </c>
      <c r="EW17">
        <v>0</v>
      </c>
      <c r="EX17">
        <v>0</v>
      </c>
      <c r="EY17">
        <v>0</v>
      </c>
      <c r="EZ17">
        <v>0</v>
      </c>
      <c r="FA17">
        <v>0</v>
      </c>
      <c r="FB17">
        <v>0</v>
      </c>
      <c r="FC17">
        <v>0</v>
      </c>
      <c r="FD17">
        <v>0</v>
      </c>
      <c r="FE17">
        <v>0</v>
      </c>
      <c r="FF17">
        <v>0</v>
      </c>
      <c r="FG17">
        <v>0</v>
      </c>
      <c r="FH17">
        <v>0</v>
      </c>
      <c r="FI17">
        <v>0</v>
      </c>
      <c r="FJ17">
        <v>0</v>
      </c>
      <c r="FK17">
        <v>0</v>
      </c>
      <c r="FL17">
        <v>0</v>
      </c>
      <c r="FM17">
        <v>0</v>
      </c>
      <c r="FN17">
        <v>0</v>
      </c>
      <c r="FO17">
        <v>0</v>
      </c>
      <c r="FP17">
        <v>0</v>
      </c>
      <c r="FQ17">
        <v>0</v>
      </c>
      <c r="FR17">
        <v>0</v>
      </c>
      <c r="FS17">
        <v>0</v>
      </c>
      <c r="FT17">
        <v>0</v>
      </c>
      <c r="FU17">
        <v>0</v>
      </c>
      <c r="FV17">
        <v>0</v>
      </c>
      <c r="FW17">
        <v>0</v>
      </c>
      <c r="FX17">
        <v>0</v>
      </c>
      <c r="FY17">
        <v>0</v>
      </c>
      <c r="FZ17">
        <v>0</v>
      </c>
      <c r="GA17">
        <v>0</v>
      </c>
      <c r="GB17">
        <v>0</v>
      </c>
      <c r="GC17">
        <v>0</v>
      </c>
      <c r="GD17">
        <v>0</v>
      </c>
      <c r="GE17">
        <v>0</v>
      </c>
      <c r="GF17">
        <v>0</v>
      </c>
      <c r="GG17">
        <v>0</v>
      </c>
      <c r="GH17">
        <v>0</v>
      </c>
      <c r="GI17">
        <v>0</v>
      </c>
      <c r="GJ17">
        <v>0</v>
      </c>
      <c r="GK17">
        <v>0</v>
      </c>
      <c r="GL17">
        <v>0</v>
      </c>
      <c r="GM17">
        <v>0</v>
      </c>
      <c r="GN17">
        <v>0</v>
      </c>
      <c r="GO17">
        <v>0</v>
      </c>
      <c r="GP17">
        <v>0</v>
      </c>
      <c r="GQ17">
        <v>0</v>
      </c>
      <c r="GR17">
        <v>0</v>
      </c>
      <c r="GS17">
        <v>0</v>
      </c>
      <c r="GT17">
        <v>1361010</v>
      </c>
      <c r="GU17">
        <v>8294</v>
      </c>
    </row>
    <row r="18" spans="1:203" x14ac:dyDescent="0.2">
      <c r="A18" t="str">
        <v>Test 15</v>
      </c>
      <c r="B18" t="str">
        <v>Test compound</v>
      </c>
      <c r="C18" s="85" t="str">
        <v>Target Response</v>
      </c>
      <c r="D18" s="66">
        <v>0</v>
      </c>
      <c r="E18" s="66">
        <v>0</v>
      </c>
      <c r="F18" s="66">
        <v>0</v>
      </c>
      <c r="G18" s="66">
        <v>0</v>
      </c>
      <c r="H18" s="66">
        <v>0</v>
      </c>
      <c r="I18" s="66">
        <v>0</v>
      </c>
      <c r="J18" s="66">
        <v>0</v>
      </c>
      <c r="K18" s="66">
        <v>0</v>
      </c>
      <c r="L18" s="66">
        <v>0</v>
      </c>
      <c r="M18" s="66">
        <v>0</v>
      </c>
      <c r="N18" s="66">
        <v>0</v>
      </c>
      <c r="O18" s="66">
        <v>0</v>
      </c>
      <c r="P18" s="66">
        <v>0</v>
      </c>
      <c r="Q18" s="66">
        <v>0</v>
      </c>
      <c r="R18" s="66">
        <v>0</v>
      </c>
      <c r="S18" s="66">
        <v>0</v>
      </c>
      <c r="T18" s="66">
        <v>0</v>
      </c>
      <c r="U18" s="66">
        <v>0</v>
      </c>
      <c r="V18" s="66">
        <v>0</v>
      </c>
      <c r="W18" s="66">
        <v>0</v>
      </c>
      <c r="X18" s="66">
        <v>0</v>
      </c>
      <c r="Y18" s="66">
        <v>0</v>
      </c>
      <c r="Z18" s="66">
        <v>0</v>
      </c>
      <c r="AA18" s="66">
        <v>0</v>
      </c>
      <c r="AB18" s="66">
        <v>0</v>
      </c>
      <c r="AC18" s="66">
        <v>0</v>
      </c>
      <c r="AD18" s="66">
        <v>0</v>
      </c>
      <c r="AE18" s="66">
        <v>0</v>
      </c>
      <c r="AF18" s="66">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v>0</v>
      </c>
      <c r="BE18">
        <v>0</v>
      </c>
      <c r="BF18">
        <v>0</v>
      </c>
      <c r="BG18">
        <v>0</v>
      </c>
      <c r="BH18">
        <v>0</v>
      </c>
      <c r="BI18">
        <v>0</v>
      </c>
      <c r="BJ18">
        <v>0</v>
      </c>
      <c r="BK18">
        <v>0</v>
      </c>
      <c r="BL18">
        <v>0</v>
      </c>
      <c r="BM18">
        <v>0</v>
      </c>
      <c r="BN18">
        <v>0</v>
      </c>
      <c r="BO18">
        <v>0</v>
      </c>
      <c r="BP18">
        <v>0</v>
      </c>
      <c r="BQ18">
        <v>0</v>
      </c>
      <c r="BR18">
        <v>0</v>
      </c>
      <c r="BS18">
        <v>0</v>
      </c>
      <c r="BT18">
        <v>0</v>
      </c>
      <c r="BU18">
        <v>0</v>
      </c>
      <c r="BV18">
        <v>0</v>
      </c>
      <c r="BW18">
        <v>0</v>
      </c>
      <c r="BX18">
        <v>0</v>
      </c>
      <c r="BY18">
        <v>0</v>
      </c>
      <c r="BZ18">
        <v>0</v>
      </c>
      <c r="CA18">
        <v>0</v>
      </c>
      <c r="CB18">
        <v>0</v>
      </c>
      <c r="CC18">
        <v>0</v>
      </c>
      <c r="CD18">
        <v>0</v>
      </c>
      <c r="CE18">
        <v>0</v>
      </c>
      <c r="CF18">
        <v>0</v>
      </c>
      <c r="CG18">
        <v>0</v>
      </c>
      <c r="CH18">
        <v>0</v>
      </c>
      <c r="CI18">
        <v>0</v>
      </c>
      <c r="CJ18">
        <v>0</v>
      </c>
      <c r="CK18">
        <v>0</v>
      </c>
      <c r="CL18">
        <v>0</v>
      </c>
      <c r="CM18">
        <v>0</v>
      </c>
      <c r="CN18">
        <v>0</v>
      </c>
      <c r="CO18">
        <v>0</v>
      </c>
      <c r="CP18">
        <v>0</v>
      </c>
      <c r="CQ18">
        <v>0</v>
      </c>
      <c r="CR18">
        <v>0</v>
      </c>
      <c r="CS18">
        <v>0</v>
      </c>
      <c r="CT18">
        <v>0</v>
      </c>
      <c r="CU18">
        <v>0</v>
      </c>
      <c r="CV18">
        <v>0</v>
      </c>
      <c r="CW18">
        <v>0</v>
      </c>
      <c r="CX18">
        <v>0</v>
      </c>
      <c r="CY18">
        <v>0</v>
      </c>
      <c r="CZ18">
        <v>0</v>
      </c>
      <c r="DA18">
        <v>0</v>
      </c>
      <c r="DB18">
        <v>0</v>
      </c>
      <c r="DC18">
        <v>0</v>
      </c>
      <c r="DD18">
        <v>0</v>
      </c>
      <c r="DE18">
        <v>0</v>
      </c>
      <c r="DF18">
        <v>0</v>
      </c>
      <c r="DG18">
        <v>0</v>
      </c>
      <c r="DH18">
        <v>0</v>
      </c>
      <c r="DI18">
        <v>0</v>
      </c>
      <c r="DJ18">
        <v>0</v>
      </c>
      <c r="DK18">
        <v>0</v>
      </c>
      <c r="DL18">
        <v>0</v>
      </c>
      <c r="DM18">
        <v>0</v>
      </c>
      <c r="DN18">
        <v>0</v>
      </c>
      <c r="DO18">
        <v>0</v>
      </c>
      <c r="DP18">
        <v>0</v>
      </c>
      <c r="DQ18">
        <v>0</v>
      </c>
      <c r="DR18">
        <v>0</v>
      </c>
      <c r="DS18">
        <v>0</v>
      </c>
      <c r="DT18">
        <v>0</v>
      </c>
      <c r="DU18">
        <v>0</v>
      </c>
      <c r="DV18">
        <v>0</v>
      </c>
      <c r="DW18">
        <v>0</v>
      </c>
      <c r="DX18">
        <v>0</v>
      </c>
      <c r="DY18">
        <v>0</v>
      </c>
      <c r="DZ18">
        <v>0</v>
      </c>
      <c r="EA18">
        <v>0</v>
      </c>
      <c r="EB18">
        <v>0</v>
      </c>
      <c r="EC18">
        <v>0</v>
      </c>
      <c r="ED18">
        <v>0</v>
      </c>
      <c r="EE18">
        <v>0</v>
      </c>
      <c r="EF18">
        <v>0</v>
      </c>
      <c r="EG18">
        <v>0</v>
      </c>
      <c r="EH18">
        <v>0</v>
      </c>
      <c r="EI18">
        <v>0</v>
      </c>
      <c r="EJ18">
        <v>0</v>
      </c>
      <c r="EK18">
        <v>0</v>
      </c>
      <c r="EL18">
        <v>0</v>
      </c>
      <c r="EM18">
        <v>0</v>
      </c>
      <c r="EN18">
        <v>0</v>
      </c>
      <c r="EO18">
        <v>0</v>
      </c>
      <c r="EP18">
        <v>0</v>
      </c>
      <c r="EQ18">
        <v>0</v>
      </c>
      <c r="ER18">
        <v>0</v>
      </c>
      <c r="ES18">
        <v>0</v>
      </c>
      <c r="ET18">
        <v>0</v>
      </c>
      <c r="EU18">
        <v>0</v>
      </c>
      <c r="EV18">
        <v>0</v>
      </c>
      <c r="EW18">
        <v>0</v>
      </c>
      <c r="EX18">
        <v>0</v>
      </c>
      <c r="EY18">
        <v>0</v>
      </c>
      <c r="EZ18">
        <v>0</v>
      </c>
      <c r="FA18">
        <v>0</v>
      </c>
      <c r="FB18">
        <v>0</v>
      </c>
      <c r="FC18">
        <v>0</v>
      </c>
      <c r="FD18">
        <v>0</v>
      </c>
      <c r="FE18">
        <v>0</v>
      </c>
      <c r="FF18">
        <v>0</v>
      </c>
      <c r="FG18">
        <v>0</v>
      </c>
      <c r="FH18">
        <v>0</v>
      </c>
      <c r="FI18">
        <v>0</v>
      </c>
      <c r="FJ18">
        <v>0</v>
      </c>
      <c r="FK18">
        <v>0</v>
      </c>
      <c r="FL18">
        <v>0</v>
      </c>
      <c r="FM18">
        <v>0</v>
      </c>
      <c r="FN18">
        <v>0</v>
      </c>
      <c r="FO18">
        <v>0</v>
      </c>
      <c r="FP18">
        <v>0</v>
      </c>
      <c r="FQ18">
        <v>0</v>
      </c>
      <c r="FR18">
        <v>0</v>
      </c>
      <c r="FS18">
        <v>0</v>
      </c>
      <c r="FT18">
        <v>0</v>
      </c>
      <c r="FU18">
        <v>0</v>
      </c>
      <c r="FV18">
        <v>0</v>
      </c>
      <c r="FW18">
        <v>0</v>
      </c>
      <c r="FX18">
        <v>0</v>
      </c>
      <c r="FY18">
        <v>0</v>
      </c>
      <c r="FZ18">
        <v>0</v>
      </c>
      <c r="GA18">
        <v>0</v>
      </c>
      <c r="GB18">
        <v>0</v>
      </c>
      <c r="GC18">
        <v>0</v>
      </c>
      <c r="GD18">
        <v>0</v>
      </c>
      <c r="GE18">
        <v>0</v>
      </c>
      <c r="GF18">
        <v>0</v>
      </c>
      <c r="GG18">
        <v>0</v>
      </c>
      <c r="GH18">
        <v>0</v>
      </c>
      <c r="GI18">
        <v>0</v>
      </c>
      <c r="GJ18">
        <v>0</v>
      </c>
      <c r="GK18">
        <v>0</v>
      </c>
      <c r="GL18">
        <v>0</v>
      </c>
      <c r="GM18">
        <v>0</v>
      </c>
      <c r="GN18">
        <v>0</v>
      </c>
      <c r="GO18">
        <v>0</v>
      </c>
      <c r="GP18">
        <v>0</v>
      </c>
      <c r="GQ18">
        <v>0</v>
      </c>
      <c r="GR18">
        <v>0</v>
      </c>
      <c r="GS18">
        <v>0</v>
      </c>
      <c r="GT18">
        <v>3953119</v>
      </c>
      <c r="GU18">
        <v>20362</v>
      </c>
    </row>
    <row r="19" spans="1:203" x14ac:dyDescent="0.2">
      <c r="A19" t="str">
        <v>Test 16</v>
      </c>
      <c r="B19" t="str">
        <v>Test compound</v>
      </c>
      <c r="C19" s="85" t="str">
        <v>Target Response</v>
      </c>
      <c r="D19" s="66">
        <v>0</v>
      </c>
      <c r="E19" s="66">
        <v>0</v>
      </c>
      <c r="F19" s="66">
        <v>0</v>
      </c>
      <c r="G19" s="66">
        <v>0</v>
      </c>
      <c r="H19" s="66">
        <v>0</v>
      </c>
      <c r="I19" s="66">
        <v>0</v>
      </c>
      <c r="J19" s="66">
        <v>0</v>
      </c>
      <c r="K19" s="66">
        <v>0</v>
      </c>
      <c r="L19" s="66">
        <v>0</v>
      </c>
      <c r="M19" s="66">
        <v>0</v>
      </c>
      <c r="N19" s="66">
        <v>0</v>
      </c>
      <c r="O19" s="66">
        <v>0</v>
      </c>
      <c r="P19" s="66">
        <v>0</v>
      </c>
      <c r="Q19" s="66">
        <v>0</v>
      </c>
      <c r="R19" s="66">
        <v>0</v>
      </c>
      <c r="S19" s="66">
        <v>0</v>
      </c>
      <c r="T19" s="66">
        <v>0</v>
      </c>
      <c r="U19" s="66">
        <v>0</v>
      </c>
      <c r="V19" s="66">
        <v>0</v>
      </c>
      <c r="W19" s="66">
        <v>0</v>
      </c>
      <c r="X19" s="66">
        <v>0</v>
      </c>
      <c r="Y19" s="66">
        <v>0</v>
      </c>
      <c r="Z19" s="66">
        <v>0</v>
      </c>
      <c r="AA19" s="66">
        <v>0</v>
      </c>
      <c r="AB19" s="66">
        <v>0</v>
      </c>
      <c r="AC19" s="66">
        <v>0</v>
      </c>
      <c r="AD19" s="66">
        <v>0</v>
      </c>
      <c r="AE19" s="66">
        <v>0</v>
      </c>
      <c r="AF19" s="66">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v>0</v>
      </c>
      <c r="BE19">
        <v>0</v>
      </c>
      <c r="BF19">
        <v>0</v>
      </c>
      <c r="BG19">
        <v>0</v>
      </c>
      <c r="BH19">
        <v>0</v>
      </c>
      <c r="BI19">
        <v>0</v>
      </c>
      <c r="BJ19">
        <v>0</v>
      </c>
      <c r="BK19">
        <v>0</v>
      </c>
      <c r="BL19">
        <v>0</v>
      </c>
      <c r="BM19">
        <v>0</v>
      </c>
      <c r="BN19">
        <v>0</v>
      </c>
      <c r="BO19">
        <v>0</v>
      </c>
      <c r="BP19">
        <v>0</v>
      </c>
      <c r="BQ19">
        <v>0</v>
      </c>
      <c r="BR19">
        <v>0</v>
      </c>
      <c r="BS19">
        <v>0</v>
      </c>
      <c r="BT19">
        <v>0</v>
      </c>
      <c r="BU19">
        <v>0</v>
      </c>
      <c r="BV19">
        <v>0</v>
      </c>
      <c r="BW19">
        <v>0</v>
      </c>
      <c r="BX19">
        <v>0</v>
      </c>
      <c r="BY19">
        <v>0</v>
      </c>
      <c r="BZ19">
        <v>0</v>
      </c>
      <c r="CA19">
        <v>0</v>
      </c>
      <c r="CB19">
        <v>0</v>
      </c>
      <c r="CC19">
        <v>0</v>
      </c>
      <c r="CD19">
        <v>0</v>
      </c>
      <c r="CE19">
        <v>0</v>
      </c>
      <c r="CF19">
        <v>0</v>
      </c>
      <c r="CG19">
        <v>0</v>
      </c>
      <c r="CH19">
        <v>0</v>
      </c>
      <c r="CI19">
        <v>0</v>
      </c>
      <c r="CJ19">
        <v>0</v>
      </c>
      <c r="CK19">
        <v>0</v>
      </c>
      <c r="CL19">
        <v>0</v>
      </c>
      <c r="CM19">
        <v>0</v>
      </c>
      <c r="CN19">
        <v>0</v>
      </c>
      <c r="CO19">
        <v>0</v>
      </c>
      <c r="CP19">
        <v>0</v>
      </c>
      <c r="CQ19">
        <v>0</v>
      </c>
      <c r="CR19">
        <v>0</v>
      </c>
      <c r="CS19">
        <v>0</v>
      </c>
      <c r="CT19">
        <v>0</v>
      </c>
      <c r="CU19">
        <v>0</v>
      </c>
      <c r="CV19">
        <v>0</v>
      </c>
      <c r="CW19">
        <v>0</v>
      </c>
      <c r="CX19">
        <v>0</v>
      </c>
      <c r="CY19">
        <v>0</v>
      </c>
      <c r="CZ19">
        <v>0</v>
      </c>
      <c r="DA19">
        <v>0</v>
      </c>
      <c r="DB19">
        <v>0</v>
      </c>
      <c r="DC19">
        <v>0</v>
      </c>
      <c r="DD19">
        <v>0</v>
      </c>
      <c r="DE19">
        <v>0</v>
      </c>
      <c r="DF19">
        <v>0</v>
      </c>
      <c r="DG19">
        <v>0</v>
      </c>
      <c r="DH19">
        <v>0</v>
      </c>
      <c r="DI19">
        <v>0</v>
      </c>
      <c r="DJ19">
        <v>0</v>
      </c>
      <c r="DK19">
        <v>0</v>
      </c>
      <c r="DL19">
        <v>0</v>
      </c>
      <c r="DM19">
        <v>0</v>
      </c>
      <c r="DN19">
        <v>0</v>
      </c>
      <c r="DO19">
        <v>0</v>
      </c>
      <c r="DP19">
        <v>0</v>
      </c>
      <c r="DQ19">
        <v>0</v>
      </c>
      <c r="DR19">
        <v>0</v>
      </c>
      <c r="DS19">
        <v>0</v>
      </c>
      <c r="DT19">
        <v>0</v>
      </c>
      <c r="DU19">
        <v>0</v>
      </c>
      <c r="DV19">
        <v>0</v>
      </c>
      <c r="DW19">
        <v>0</v>
      </c>
      <c r="DX19">
        <v>0</v>
      </c>
      <c r="DY19">
        <v>0</v>
      </c>
      <c r="DZ19">
        <v>0</v>
      </c>
      <c r="EA19">
        <v>0</v>
      </c>
      <c r="EB19">
        <v>0</v>
      </c>
      <c r="EC19">
        <v>0</v>
      </c>
      <c r="ED19">
        <v>0</v>
      </c>
      <c r="EE19">
        <v>0</v>
      </c>
      <c r="EF19">
        <v>0</v>
      </c>
      <c r="EG19">
        <v>0</v>
      </c>
      <c r="EH19">
        <v>0</v>
      </c>
      <c r="EI19">
        <v>0</v>
      </c>
      <c r="EJ19">
        <v>0</v>
      </c>
      <c r="EK19">
        <v>0</v>
      </c>
      <c r="EL19">
        <v>0</v>
      </c>
      <c r="EM19">
        <v>0</v>
      </c>
      <c r="EN19">
        <v>0</v>
      </c>
      <c r="EO19">
        <v>0</v>
      </c>
      <c r="EP19">
        <v>0</v>
      </c>
      <c r="EQ19">
        <v>0</v>
      </c>
      <c r="ER19">
        <v>0</v>
      </c>
      <c r="ES19">
        <v>0</v>
      </c>
      <c r="ET19">
        <v>0</v>
      </c>
      <c r="EU19">
        <v>0</v>
      </c>
      <c r="EV19">
        <v>0</v>
      </c>
      <c r="EW19">
        <v>0</v>
      </c>
      <c r="EX19">
        <v>0</v>
      </c>
      <c r="EY19">
        <v>0</v>
      </c>
      <c r="EZ19">
        <v>0</v>
      </c>
      <c r="FA19">
        <v>0</v>
      </c>
      <c r="FB19">
        <v>0</v>
      </c>
      <c r="FC19">
        <v>0</v>
      </c>
      <c r="FD19">
        <v>0</v>
      </c>
      <c r="FE19">
        <v>0</v>
      </c>
      <c r="FF19">
        <v>0</v>
      </c>
      <c r="FG19">
        <v>0</v>
      </c>
      <c r="FH19">
        <v>0</v>
      </c>
      <c r="FI19">
        <v>0</v>
      </c>
      <c r="FJ19">
        <v>0</v>
      </c>
      <c r="FK19">
        <v>0</v>
      </c>
      <c r="FL19">
        <v>0</v>
      </c>
      <c r="FM19">
        <v>0</v>
      </c>
      <c r="FN19">
        <v>0</v>
      </c>
      <c r="FO19">
        <v>0</v>
      </c>
      <c r="FP19">
        <v>0</v>
      </c>
      <c r="FQ19">
        <v>0</v>
      </c>
      <c r="FR19">
        <v>0</v>
      </c>
      <c r="FS19">
        <v>0</v>
      </c>
      <c r="FT19">
        <v>0</v>
      </c>
      <c r="FU19">
        <v>0</v>
      </c>
      <c r="FV19">
        <v>0</v>
      </c>
      <c r="FW19">
        <v>0</v>
      </c>
      <c r="FX19">
        <v>0</v>
      </c>
      <c r="FY19">
        <v>0</v>
      </c>
      <c r="FZ19">
        <v>0</v>
      </c>
      <c r="GA19">
        <v>0</v>
      </c>
      <c r="GB19">
        <v>0</v>
      </c>
      <c r="GC19">
        <v>0</v>
      </c>
      <c r="GD19">
        <v>0</v>
      </c>
      <c r="GE19">
        <v>0</v>
      </c>
      <c r="GF19">
        <v>0</v>
      </c>
      <c r="GG19">
        <v>0</v>
      </c>
      <c r="GH19">
        <v>0</v>
      </c>
      <c r="GI19">
        <v>0</v>
      </c>
      <c r="GJ19">
        <v>0</v>
      </c>
      <c r="GK19">
        <v>0</v>
      </c>
      <c r="GL19">
        <v>0</v>
      </c>
      <c r="GM19">
        <v>0</v>
      </c>
      <c r="GN19">
        <v>0</v>
      </c>
      <c r="GO19">
        <v>0</v>
      </c>
      <c r="GP19">
        <v>0</v>
      </c>
      <c r="GQ19">
        <v>0</v>
      </c>
      <c r="GR19">
        <v>0</v>
      </c>
      <c r="GS19">
        <v>0</v>
      </c>
      <c r="GT19">
        <v>4705178</v>
      </c>
      <c r="GU19">
        <v>20054</v>
      </c>
    </row>
    <row r="20" spans="1:203" x14ac:dyDescent="0.2">
      <c r="A20" t="str">
        <v>Test 17</v>
      </c>
      <c r="B20" t="str">
        <v>Test compound</v>
      </c>
      <c r="C20" s="85" t="str">
        <v>Target Response</v>
      </c>
      <c r="D20" s="66">
        <v>0</v>
      </c>
      <c r="E20" s="66">
        <v>0</v>
      </c>
      <c r="F20" s="66">
        <v>0</v>
      </c>
      <c r="G20" s="66">
        <v>0</v>
      </c>
      <c r="H20" s="66">
        <v>0</v>
      </c>
      <c r="I20" s="66">
        <v>0</v>
      </c>
      <c r="J20" s="66">
        <v>0</v>
      </c>
      <c r="K20" s="66">
        <v>0</v>
      </c>
      <c r="L20" s="66">
        <v>0</v>
      </c>
      <c r="M20" s="66">
        <v>0</v>
      </c>
      <c r="N20" s="66">
        <v>0</v>
      </c>
      <c r="O20" s="66">
        <v>0</v>
      </c>
      <c r="P20" s="66">
        <v>0</v>
      </c>
      <c r="Q20" s="66">
        <v>0</v>
      </c>
      <c r="R20" s="66">
        <v>0</v>
      </c>
      <c r="S20" s="66">
        <v>0</v>
      </c>
      <c r="T20" s="66">
        <v>0</v>
      </c>
      <c r="U20" s="66">
        <v>0</v>
      </c>
      <c r="V20" s="66">
        <v>0</v>
      </c>
      <c r="W20" s="66">
        <v>0</v>
      </c>
      <c r="X20" s="66">
        <v>0</v>
      </c>
      <c r="Y20" s="66">
        <v>0</v>
      </c>
      <c r="Z20" s="66">
        <v>0</v>
      </c>
      <c r="AA20" s="66">
        <v>0</v>
      </c>
      <c r="AB20" s="66">
        <v>0</v>
      </c>
      <c r="AC20" s="66">
        <v>0</v>
      </c>
      <c r="AD20" s="66">
        <v>0</v>
      </c>
      <c r="AE20" s="66">
        <v>0</v>
      </c>
      <c r="AF20" s="66">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v>0</v>
      </c>
      <c r="BE20">
        <v>0</v>
      </c>
      <c r="BF20">
        <v>0</v>
      </c>
      <c r="BG20">
        <v>0</v>
      </c>
      <c r="BH20">
        <v>0</v>
      </c>
      <c r="BI20">
        <v>0</v>
      </c>
      <c r="BJ20">
        <v>0</v>
      </c>
      <c r="BK20">
        <v>0</v>
      </c>
      <c r="BL20">
        <v>0</v>
      </c>
      <c r="BM20">
        <v>0</v>
      </c>
      <c r="BN20">
        <v>0</v>
      </c>
      <c r="BO20">
        <v>0</v>
      </c>
      <c r="BP20">
        <v>0</v>
      </c>
      <c r="BQ20">
        <v>0</v>
      </c>
      <c r="BR20">
        <v>0</v>
      </c>
      <c r="BS20">
        <v>0</v>
      </c>
      <c r="BT20">
        <v>0</v>
      </c>
      <c r="BU20">
        <v>0</v>
      </c>
      <c r="BV20">
        <v>0</v>
      </c>
      <c r="BW20">
        <v>0</v>
      </c>
      <c r="BX20">
        <v>0</v>
      </c>
      <c r="BY20">
        <v>0</v>
      </c>
      <c r="BZ20">
        <v>0</v>
      </c>
      <c r="CA20">
        <v>0</v>
      </c>
      <c r="CB20">
        <v>0</v>
      </c>
      <c r="CC20">
        <v>0</v>
      </c>
      <c r="CD20">
        <v>0</v>
      </c>
      <c r="CE20">
        <v>0</v>
      </c>
      <c r="CF20">
        <v>0</v>
      </c>
      <c r="CG20">
        <v>0</v>
      </c>
      <c r="CH20">
        <v>0</v>
      </c>
      <c r="CI20">
        <v>0</v>
      </c>
      <c r="CJ20">
        <v>0</v>
      </c>
      <c r="CK20">
        <v>0</v>
      </c>
      <c r="CL20">
        <v>0</v>
      </c>
      <c r="CM20">
        <v>0</v>
      </c>
      <c r="CN20">
        <v>0</v>
      </c>
      <c r="CO20">
        <v>0</v>
      </c>
      <c r="CP20">
        <v>0</v>
      </c>
      <c r="CQ20">
        <v>0</v>
      </c>
      <c r="CR20">
        <v>0</v>
      </c>
      <c r="CS20">
        <v>0</v>
      </c>
      <c r="CT20">
        <v>0</v>
      </c>
      <c r="CU20">
        <v>0</v>
      </c>
      <c r="CV20">
        <v>0</v>
      </c>
      <c r="CW20">
        <v>0</v>
      </c>
      <c r="CX20">
        <v>0</v>
      </c>
      <c r="CY20">
        <v>0</v>
      </c>
      <c r="CZ20">
        <v>0</v>
      </c>
      <c r="DA20">
        <v>0</v>
      </c>
      <c r="DB20">
        <v>0</v>
      </c>
      <c r="DC20">
        <v>0</v>
      </c>
      <c r="DD20">
        <v>0</v>
      </c>
      <c r="DE20">
        <v>0</v>
      </c>
      <c r="DF20">
        <v>0</v>
      </c>
      <c r="DG20">
        <v>0</v>
      </c>
      <c r="DH20">
        <v>0</v>
      </c>
      <c r="DI20">
        <v>0</v>
      </c>
      <c r="DJ20">
        <v>0</v>
      </c>
      <c r="DK20">
        <v>0</v>
      </c>
      <c r="DL20">
        <v>0</v>
      </c>
      <c r="DM20">
        <v>0</v>
      </c>
      <c r="DN20">
        <v>0</v>
      </c>
      <c r="DO20">
        <v>0</v>
      </c>
      <c r="DP20">
        <v>0</v>
      </c>
      <c r="DQ20">
        <v>0</v>
      </c>
      <c r="DR20">
        <v>0</v>
      </c>
      <c r="DS20">
        <v>0</v>
      </c>
      <c r="DT20">
        <v>0</v>
      </c>
      <c r="DU20">
        <v>0</v>
      </c>
      <c r="DV20">
        <v>0</v>
      </c>
      <c r="DW20">
        <v>0</v>
      </c>
      <c r="DX20">
        <v>0</v>
      </c>
      <c r="DY20">
        <v>0</v>
      </c>
      <c r="DZ20">
        <v>0</v>
      </c>
      <c r="EA20">
        <v>0</v>
      </c>
      <c r="EB20">
        <v>0</v>
      </c>
      <c r="EC20">
        <v>0</v>
      </c>
      <c r="ED20">
        <v>0</v>
      </c>
      <c r="EE20">
        <v>0</v>
      </c>
      <c r="EF20">
        <v>0</v>
      </c>
      <c r="EG20">
        <v>0</v>
      </c>
      <c r="EH20">
        <v>0</v>
      </c>
      <c r="EI20">
        <v>0</v>
      </c>
      <c r="EJ20">
        <v>0</v>
      </c>
      <c r="EK20">
        <v>0</v>
      </c>
      <c r="EL20">
        <v>0</v>
      </c>
      <c r="EM20">
        <v>0</v>
      </c>
      <c r="EN20">
        <v>0</v>
      </c>
      <c r="EO20">
        <v>0</v>
      </c>
      <c r="EP20">
        <v>0</v>
      </c>
      <c r="EQ20">
        <v>0</v>
      </c>
      <c r="ER20">
        <v>0</v>
      </c>
      <c r="ES20">
        <v>0</v>
      </c>
      <c r="ET20">
        <v>0</v>
      </c>
      <c r="EU20">
        <v>0</v>
      </c>
      <c r="EV20">
        <v>0</v>
      </c>
      <c r="EW20">
        <v>0</v>
      </c>
      <c r="EX20">
        <v>0</v>
      </c>
      <c r="EY20">
        <v>0</v>
      </c>
      <c r="EZ20">
        <v>0</v>
      </c>
      <c r="FA20">
        <v>0</v>
      </c>
      <c r="FB20">
        <v>0</v>
      </c>
      <c r="FC20">
        <v>0</v>
      </c>
      <c r="FD20">
        <v>0</v>
      </c>
      <c r="FE20">
        <v>0</v>
      </c>
      <c r="FF20">
        <v>0</v>
      </c>
      <c r="FG20">
        <v>0</v>
      </c>
      <c r="FH20">
        <v>0</v>
      </c>
      <c r="FI20">
        <v>0</v>
      </c>
      <c r="FJ20">
        <v>0</v>
      </c>
      <c r="FK20">
        <v>0</v>
      </c>
      <c r="FL20">
        <v>0</v>
      </c>
      <c r="FM20">
        <v>0</v>
      </c>
      <c r="FN20">
        <v>0</v>
      </c>
      <c r="FO20">
        <v>0</v>
      </c>
      <c r="FP20">
        <v>0</v>
      </c>
      <c r="FQ20">
        <v>0</v>
      </c>
      <c r="FR20">
        <v>0</v>
      </c>
      <c r="FS20">
        <v>0</v>
      </c>
      <c r="FT20">
        <v>0</v>
      </c>
      <c r="FU20">
        <v>0</v>
      </c>
      <c r="FV20">
        <v>0</v>
      </c>
      <c r="FW20">
        <v>0</v>
      </c>
      <c r="FX20">
        <v>0</v>
      </c>
      <c r="FY20">
        <v>0</v>
      </c>
      <c r="FZ20">
        <v>0</v>
      </c>
      <c r="GA20">
        <v>0</v>
      </c>
      <c r="GB20">
        <v>0</v>
      </c>
      <c r="GC20">
        <v>0</v>
      </c>
      <c r="GD20">
        <v>0</v>
      </c>
      <c r="GE20">
        <v>0</v>
      </c>
      <c r="GF20">
        <v>0</v>
      </c>
      <c r="GG20">
        <v>0</v>
      </c>
      <c r="GH20">
        <v>0</v>
      </c>
      <c r="GI20">
        <v>0</v>
      </c>
      <c r="GJ20">
        <v>0</v>
      </c>
      <c r="GK20">
        <v>0</v>
      </c>
      <c r="GL20">
        <v>0</v>
      </c>
      <c r="GM20">
        <v>0</v>
      </c>
      <c r="GN20">
        <v>0</v>
      </c>
      <c r="GO20">
        <v>0</v>
      </c>
      <c r="GP20">
        <v>0</v>
      </c>
      <c r="GQ20">
        <v>0</v>
      </c>
      <c r="GR20">
        <v>0</v>
      </c>
      <c r="GS20">
        <v>0</v>
      </c>
      <c r="GT20">
        <v>2145572</v>
      </c>
      <c r="GU20">
        <v>4003</v>
      </c>
    </row>
    <row r="21" spans="1:203" x14ac:dyDescent="0.2">
      <c r="A21" t="str">
        <v>Test 18</v>
      </c>
      <c r="B21" t="str">
        <v>Test compound</v>
      </c>
      <c r="C21" s="85" t="str">
        <v>Target Response</v>
      </c>
      <c r="D21" s="66">
        <v>0</v>
      </c>
      <c r="E21" s="66">
        <v>0</v>
      </c>
      <c r="F21" s="66">
        <v>0</v>
      </c>
      <c r="G21" s="66">
        <v>0</v>
      </c>
      <c r="H21" s="66">
        <v>0</v>
      </c>
      <c r="I21" s="66">
        <v>0</v>
      </c>
      <c r="J21" s="66">
        <v>0</v>
      </c>
      <c r="K21" s="66">
        <v>0</v>
      </c>
      <c r="L21" s="66">
        <v>0</v>
      </c>
      <c r="M21" s="66">
        <v>0</v>
      </c>
      <c r="N21" s="66">
        <v>0</v>
      </c>
      <c r="O21" s="66">
        <v>0</v>
      </c>
      <c r="P21" s="66">
        <v>0</v>
      </c>
      <c r="Q21" s="66">
        <v>0</v>
      </c>
      <c r="R21" s="66">
        <v>0</v>
      </c>
      <c r="S21" s="66">
        <v>0</v>
      </c>
      <c r="T21" s="66">
        <v>0</v>
      </c>
      <c r="U21" s="66">
        <v>0</v>
      </c>
      <c r="V21" s="66">
        <v>0</v>
      </c>
      <c r="W21" s="66">
        <v>0</v>
      </c>
      <c r="X21" s="66">
        <v>0</v>
      </c>
      <c r="Y21" s="66">
        <v>0</v>
      </c>
      <c r="Z21" s="66">
        <v>0</v>
      </c>
      <c r="AA21" s="66">
        <v>0</v>
      </c>
      <c r="AB21" s="66">
        <v>0</v>
      </c>
      <c r="AC21" s="66">
        <v>0</v>
      </c>
      <c r="AD21" s="66">
        <v>0</v>
      </c>
      <c r="AE21" s="66">
        <v>0</v>
      </c>
      <c r="AF21" s="66">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v>0</v>
      </c>
      <c r="BB21">
        <v>0</v>
      </c>
      <c r="BC21">
        <v>0</v>
      </c>
      <c r="BD21">
        <v>0</v>
      </c>
      <c r="BE21">
        <v>0</v>
      </c>
      <c r="BF21">
        <v>0</v>
      </c>
      <c r="BG21">
        <v>0</v>
      </c>
      <c r="BH21">
        <v>0</v>
      </c>
      <c r="BI21">
        <v>0</v>
      </c>
      <c r="BJ21">
        <v>0</v>
      </c>
      <c r="BK21">
        <v>0</v>
      </c>
      <c r="BL21">
        <v>0</v>
      </c>
      <c r="BM21">
        <v>0</v>
      </c>
      <c r="BN21">
        <v>0</v>
      </c>
      <c r="BO21">
        <v>0</v>
      </c>
      <c r="BP21">
        <v>0</v>
      </c>
      <c r="BQ21">
        <v>0</v>
      </c>
      <c r="BR21">
        <v>0</v>
      </c>
      <c r="BS21">
        <v>0</v>
      </c>
      <c r="BT21">
        <v>0</v>
      </c>
      <c r="BU21">
        <v>0</v>
      </c>
      <c r="BV21">
        <v>0</v>
      </c>
      <c r="BW21">
        <v>0</v>
      </c>
      <c r="BX21">
        <v>0</v>
      </c>
      <c r="BY21">
        <v>0</v>
      </c>
      <c r="BZ21">
        <v>0</v>
      </c>
      <c r="CA21">
        <v>0</v>
      </c>
      <c r="CB21">
        <v>0</v>
      </c>
      <c r="CC21">
        <v>0</v>
      </c>
      <c r="CD21">
        <v>0</v>
      </c>
      <c r="CE21">
        <v>0</v>
      </c>
      <c r="CF21">
        <v>0</v>
      </c>
      <c r="CG21">
        <v>0</v>
      </c>
      <c r="CH21">
        <v>0</v>
      </c>
      <c r="CI21">
        <v>0</v>
      </c>
      <c r="CJ21">
        <v>0</v>
      </c>
      <c r="CK21">
        <v>0</v>
      </c>
      <c r="CL21">
        <v>0</v>
      </c>
      <c r="CM21">
        <v>0</v>
      </c>
      <c r="CN21">
        <v>0</v>
      </c>
      <c r="CO21">
        <v>0</v>
      </c>
      <c r="CP21">
        <v>0</v>
      </c>
      <c r="CQ21">
        <v>0</v>
      </c>
      <c r="CR21">
        <v>0</v>
      </c>
      <c r="CS21">
        <v>0</v>
      </c>
      <c r="CT21">
        <v>0</v>
      </c>
      <c r="CU21">
        <v>0</v>
      </c>
      <c r="CV21">
        <v>0</v>
      </c>
      <c r="CW21">
        <v>0</v>
      </c>
      <c r="CX21">
        <v>0</v>
      </c>
      <c r="CY21">
        <v>0</v>
      </c>
      <c r="CZ21">
        <v>0</v>
      </c>
      <c r="DA21">
        <v>0</v>
      </c>
      <c r="DB21">
        <v>0</v>
      </c>
      <c r="DC21">
        <v>0</v>
      </c>
      <c r="DD21">
        <v>0</v>
      </c>
      <c r="DE21">
        <v>0</v>
      </c>
      <c r="DF21">
        <v>0</v>
      </c>
      <c r="DG21">
        <v>0</v>
      </c>
      <c r="DH21">
        <v>0</v>
      </c>
      <c r="DI21">
        <v>0</v>
      </c>
      <c r="DJ21">
        <v>0</v>
      </c>
      <c r="DK21">
        <v>0</v>
      </c>
      <c r="DL21">
        <v>0</v>
      </c>
      <c r="DM21">
        <v>0</v>
      </c>
      <c r="DN21">
        <v>0</v>
      </c>
      <c r="DO21">
        <v>0</v>
      </c>
      <c r="DP21">
        <v>0</v>
      </c>
      <c r="DQ21">
        <v>0</v>
      </c>
      <c r="DR21">
        <v>0</v>
      </c>
      <c r="DS21">
        <v>0</v>
      </c>
      <c r="DT21">
        <v>0</v>
      </c>
      <c r="DU21">
        <v>0</v>
      </c>
      <c r="DV21">
        <v>0</v>
      </c>
      <c r="DW21">
        <v>0</v>
      </c>
      <c r="DX21">
        <v>0</v>
      </c>
      <c r="DY21">
        <v>0</v>
      </c>
      <c r="DZ21">
        <v>0</v>
      </c>
      <c r="EA21">
        <v>0</v>
      </c>
      <c r="EB21">
        <v>0</v>
      </c>
      <c r="EC21">
        <v>0</v>
      </c>
      <c r="ED21">
        <v>0</v>
      </c>
      <c r="EE21">
        <v>0</v>
      </c>
      <c r="EF21">
        <v>0</v>
      </c>
      <c r="EG21">
        <v>0</v>
      </c>
      <c r="EH21">
        <v>0</v>
      </c>
      <c r="EI21">
        <v>0</v>
      </c>
      <c r="EJ21">
        <v>0</v>
      </c>
      <c r="EK21">
        <v>0</v>
      </c>
      <c r="EL21">
        <v>0</v>
      </c>
      <c r="EM21">
        <v>0</v>
      </c>
      <c r="EN21">
        <v>0</v>
      </c>
      <c r="EO21">
        <v>0</v>
      </c>
      <c r="EP21">
        <v>0</v>
      </c>
      <c r="EQ21">
        <v>0</v>
      </c>
      <c r="ER21">
        <v>0</v>
      </c>
      <c r="ES21">
        <v>0</v>
      </c>
      <c r="ET21">
        <v>0</v>
      </c>
      <c r="EU21">
        <v>0</v>
      </c>
      <c r="EV21">
        <v>0</v>
      </c>
      <c r="EW21">
        <v>0</v>
      </c>
      <c r="EX21">
        <v>0</v>
      </c>
      <c r="EY21">
        <v>0</v>
      </c>
      <c r="EZ21">
        <v>0</v>
      </c>
      <c r="FA21">
        <v>0</v>
      </c>
      <c r="FB21">
        <v>0</v>
      </c>
      <c r="FC21">
        <v>0</v>
      </c>
      <c r="FD21">
        <v>0</v>
      </c>
      <c r="FE21">
        <v>0</v>
      </c>
      <c r="FF21">
        <v>0</v>
      </c>
      <c r="FG21">
        <v>0</v>
      </c>
      <c r="FH21">
        <v>0</v>
      </c>
      <c r="FI21">
        <v>0</v>
      </c>
      <c r="FJ21">
        <v>0</v>
      </c>
      <c r="FK21">
        <v>0</v>
      </c>
      <c r="FL21">
        <v>0</v>
      </c>
      <c r="FM21">
        <v>0</v>
      </c>
      <c r="FN21">
        <v>0</v>
      </c>
      <c r="FO21">
        <v>0</v>
      </c>
      <c r="FP21">
        <v>0</v>
      </c>
      <c r="FQ21">
        <v>0</v>
      </c>
      <c r="FR21">
        <v>0</v>
      </c>
      <c r="FS21">
        <v>0</v>
      </c>
      <c r="FT21">
        <v>0</v>
      </c>
      <c r="FU21">
        <v>0</v>
      </c>
      <c r="FV21">
        <v>0</v>
      </c>
      <c r="FW21">
        <v>0</v>
      </c>
      <c r="FX21">
        <v>0</v>
      </c>
      <c r="FY21">
        <v>0</v>
      </c>
      <c r="FZ21">
        <v>0</v>
      </c>
      <c r="GA21">
        <v>0</v>
      </c>
      <c r="GB21">
        <v>0</v>
      </c>
      <c r="GC21">
        <v>0</v>
      </c>
      <c r="GD21">
        <v>0</v>
      </c>
      <c r="GE21">
        <v>0</v>
      </c>
      <c r="GF21">
        <v>0</v>
      </c>
      <c r="GG21">
        <v>0</v>
      </c>
      <c r="GH21">
        <v>0</v>
      </c>
      <c r="GI21">
        <v>0</v>
      </c>
      <c r="GJ21">
        <v>0</v>
      </c>
      <c r="GK21">
        <v>0</v>
      </c>
      <c r="GL21">
        <v>0</v>
      </c>
      <c r="GM21">
        <v>0</v>
      </c>
      <c r="GN21">
        <v>0</v>
      </c>
      <c r="GO21">
        <v>0</v>
      </c>
      <c r="GP21">
        <v>0</v>
      </c>
      <c r="GQ21">
        <v>0</v>
      </c>
      <c r="GR21">
        <v>0</v>
      </c>
      <c r="GS21">
        <v>0</v>
      </c>
      <c r="GT21">
        <v>2255952</v>
      </c>
      <c r="GU21">
        <v>4635</v>
      </c>
    </row>
    <row r="22" spans="1:203" x14ac:dyDescent="0.2">
      <c r="A22" t="str">
        <v>Test 19</v>
      </c>
      <c r="B22" t="str">
        <v>Test compound</v>
      </c>
      <c r="C22" s="85" t="str">
        <v>Target Response</v>
      </c>
      <c r="D22" s="66">
        <v>0</v>
      </c>
      <c r="E22" s="66">
        <v>0</v>
      </c>
      <c r="F22" s="66">
        <v>0</v>
      </c>
      <c r="G22" s="66">
        <v>0</v>
      </c>
      <c r="H22" s="66">
        <v>0</v>
      </c>
      <c r="I22" s="66">
        <v>0</v>
      </c>
      <c r="J22" s="66">
        <v>0</v>
      </c>
      <c r="K22" s="66">
        <v>0</v>
      </c>
      <c r="L22" s="66">
        <v>0</v>
      </c>
      <c r="M22" s="66">
        <v>0</v>
      </c>
      <c r="N22" s="66">
        <v>0</v>
      </c>
      <c r="O22" s="66">
        <v>0</v>
      </c>
      <c r="P22" s="66">
        <v>0</v>
      </c>
      <c r="Q22" s="66">
        <v>0</v>
      </c>
      <c r="R22" s="66">
        <v>0</v>
      </c>
      <c r="S22" s="66">
        <v>0</v>
      </c>
      <c r="T22" s="66">
        <v>0</v>
      </c>
      <c r="U22" s="66">
        <v>0</v>
      </c>
      <c r="V22" s="66">
        <v>0</v>
      </c>
      <c r="W22" s="66">
        <v>0</v>
      </c>
      <c r="X22" s="66">
        <v>0</v>
      </c>
      <c r="Y22" s="66">
        <v>0</v>
      </c>
      <c r="Z22" s="66">
        <v>0</v>
      </c>
      <c r="AA22" s="66">
        <v>0</v>
      </c>
      <c r="AB22" s="66">
        <v>0</v>
      </c>
      <c r="AC22" s="66">
        <v>0</v>
      </c>
      <c r="AD22" s="66">
        <v>0</v>
      </c>
      <c r="AE22" s="66">
        <v>0</v>
      </c>
      <c r="AF22" s="66">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v>0</v>
      </c>
      <c r="BB22">
        <v>0</v>
      </c>
      <c r="BC22">
        <v>0</v>
      </c>
      <c r="BD22">
        <v>0</v>
      </c>
      <c r="BE22">
        <v>0</v>
      </c>
      <c r="BF22">
        <v>0</v>
      </c>
      <c r="BG22">
        <v>0</v>
      </c>
      <c r="BH22">
        <v>0</v>
      </c>
      <c r="BI22">
        <v>0</v>
      </c>
      <c r="BJ22">
        <v>0</v>
      </c>
      <c r="BK22">
        <v>0</v>
      </c>
      <c r="BL22">
        <v>0</v>
      </c>
      <c r="BM22">
        <v>0</v>
      </c>
      <c r="BN22">
        <v>0</v>
      </c>
      <c r="BO22">
        <v>0</v>
      </c>
      <c r="BP22">
        <v>0</v>
      </c>
      <c r="BQ22">
        <v>0</v>
      </c>
      <c r="BR22">
        <v>0</v>
      </c>
      <c r="BS22">
        <v>0</v>
      </c>
      <c r="BT22">
        <v>0</v>
      </c>
      <c r="BU22">
        <v>0</v>
      </c>
      <c r="BV22">
        <v>0</v>
      </c>
      <c r="BW22">
        <v>0</v>
      </c>
      <c r="BX22">
        <v>0</v>
      </c>
      <c r="BY22">
        <v>0</v>
      </c>
      <c r="BZ22">
        <v>0</v>
      </c>
      <c r="CA22">
        <v>0</v>
      </c>
      <c r="CB22">
        <v>0</v>
      </c>
      <c r="CC22">
        <v>0</v>
      </c>
      <c r="CD22">
        <v>0</v>
      </c>
      <c r="CE22">
        <v>0</v>
      </c>
      <c r="CF22">
        <v>0</v>
      </c>
      <c r="CG22">
        <v>0</v>
      </c>
      <c r="CH22">
        <v>0</v>
      </c>
      <c r="CI22">
        <v>0</v>
      </c>
      <c r="CJ22">
        <v>0</v>
      </c>
      <c r="CK22">
        <v>0</v>
      </c>
      <c r="CL22">
        <v>0</v>
      </c>
      <c r="CM22">
        <v>0</v>
      </c>
      <c r="CN22">
        <v>0</v>
      </c>
      <c r="CO22">
        <v>0</v>
      </c>
      <c r="CP22">
        <v>0</v>
      </c>
      <c r="CQ22">
        <v>0</v>
      </c>
      <c r="CR22">
        <v>0</v>
      </c>
      <c r="CS22">
        <v>0</v>
      </c>
      <c r="CT22">
        <v>0</v>
      </c>
      <c r="CU22">
        <v>0</v>
      </c>
      <c r="CV22">
        <v>0</v>
      </c>
      <c r="CW22">
        <v>0</v>
      </c>
      <c r="CX22">
        <v>0</v>
      </c>
      <c r="CY22">
        <v>0</v>
      </c>
      <c r="CZ22">
        <v>0</v>
      </c>
      <c r="DA22">
        <v>0</v>
      </c>
      <c r="DB22">
        <v>0</v>
      </c>
      <c r="DC22">
        <v>0</v>
      </c>
      <c r="DD22">
        <v>0</v>
      </c>
      <c r="DE22">
        <v>0</v>
      </c>
      <c r="DF22">
        <v>0</v>
      </c>
      <c r="DG22">
        <v>0</v>
      </c>
      <c r="DH22">
        <v>0</v>
      </c>
      <c r="DI22">
        <v>0</v>
      </c>
      <c r="DJ22">
        <v>0</v>
      </c>
      <c r="DK22">
        <v>0</v>
      </c>
      <c r="DL22">
        <v>0</v>
      </c>
      <c r="DM22">
        <v>0</v>
      </c>
      <c r="DN22">
        <v>0</v>
      </c>
      <c r="DO22">
        <v>0</v>
      </c>
      <c r="DP22">
        <v>0</v>
      </c>
      <c r="DQ22">
        <v>0</v>
      </c>
      <c r="DR22">
        <v>0</v>
      </c>
      <c r="DS22">
        <v>0</v>
      </c>
      <c r="DT22">
        <v>0</v>
      </c>
      <c r="DU22">
        <v>0</v>
      </c>
      <c r="DV22">
        <v>0</v>
      </c>
      <c r="DW22">
        <v>0</v>
      </c>
      <c r="DX22">
        <v>0</v>
      </c>
      <c r="DY22">
        <v>0</v>
      </c>
      <c r="DZ22">
        <v>0</v>
      </c>
      <c r="EA22">
        <v>0</v>
      </c>
      <c r="EB22">
        <v>0</v>
      </c>
      <c r="EC22">
        <v>0</v>
      </c>
      <c r="ED22">
        <v>0</v>
      </c>
      <c r="EE22">
        <v>0</v>
      </c>
      <c r="EF22">
        <v>0</v>
      </c>
      <c r="EG22">
        <v>0</v>
      </c>
      <c r="EH22">
        <v>0</v>
      </c>
      <c r="EI22">
        <v>0</v>
      </c>
      <c r="EJ22">
        <v>0</v>
      </c>
      <c r="EK22">
        <v>0</v>
      </c>
      <c r="EL22">
        <v>0</v>
      </c>
      <c r="EM22">
        <v>0</v>
      </c>
      <c r="EN22">
        <v>0</v>
      </c>
      <c r="EO22">
        <v>0</v>
      </c>
      <c r="EP22">
        <v>0</v>
      </c>
      <c r="EQ22">
        <v>0</v>
      </c>
      <c r="ER22">
        <v>0</v>
      </c>
      <c r="ES22">
        <v>0</v>
      </c>
      <c r="ET22">
        <v>0</v>
      </c>
      <c r="EU22">
        <v>0</v>
      </c>
      <c r="EV22">
        <v>0</v>
      </c>
      <c r="EW22">
        <v>0</v>
      </c>
      <c r="EX22">
        <v>0</v>
      </c>
      <c r="EY22">
        <v>0</v>
      </c>
      <c r="EZ22">
        <v>0</v>
      </c>
      <c r="FA22">
        <v>0</v>
      </c>
      <c r="FB22">
        <v>0</v>
      </c>
      <c r="FC22">
        <v>0</v>
      </c>
      <c r="FD22">
        <v>0</v>
      </c>
      <c r="FE22">
        <v>0</v>
      </c>
      <c r="FF22">
        <v>0</v>
      </c>
      <c r="FG22">
        <v>0</v>
      </c>
      <c r="FH22">
        <v>0</v>
      </c>
      <c r="FI22">
        <v>0</v>
      </c>
      <c r="FJ22">
        <v>0</v>
      </c>
      <c r="FK22">
        <v>0</v>
      </c>
      <c r="FL22">
        <v>0</v>
      </c>
      <c r="FM22">
        <v>0</v>
      </c>
      <c r="FN22">
        <v>0</v>
      </c>
      <c r="FO22">
        <v>0</v>
      </c>
      <c r="FP22">
        <v>0</v>
      </c>
      <c r="FQ22">
        <v>0</v>
      </c>
      <c r="FR22">
        <v>0</v>
      </c>
      <c r="FS22">
        <v>0</v>
      </c>
      <c r="FT22">
        <v>0</v>
      </c>
      <c r="FU22">
        <v>0</v>
      </c>
      <c r="FV22">
        <v>0</v>
      </c>
      <c r="FW22">
        <v>0</v>
      </c>
      <c r="FX22">
        <v>0</v>
      </c>
      <c r="FY22">
        <v>0</v>
      </c>
      <c r="FZ22">
        <v>0</v>
      </c>
      <c r="GA22">
        <v>0</v>
      </c>
      <c r="GB22">
        <v>0</v>
      </c>
      <c r="GC22">
        <v>0</v>
      </c>
      <c r="GD22">
        <v>0</v>
      </c>
      <c r="GE22">
        <v>0</v>
      </c>
      <c r="GF22">
        <v>0</v>
      </c>
      <c r="GG22">
        <v>0</v>
      </c>
      <c r="GH22">
        <v>0</v>
      </c>
      <c r="GI22">
        <v>0</v>
      </c>
      <c r="GJ22">
        <v>0</v>
      </c>
      <c r="GK22">
        <v>0</v>
      </c>
      <c r="GL22">
        <v>0</v>
      </c>
      <c r="GM22">
        <v>0</v>
      </c>
      <c r="GN22">
        <v>0</v>
      </c>
      <c r="GO22">
        <v>0</v>
      </c>
      <c r="GP22">
        <v>0</v>
      </c>
      <c r="GQ22">
        <v>0</v>
      </c>
      <c r="GR22">
        <v>0</v>
      </c>
      <c r="GS22">
        <v>0</v>
      </c>
      <c r="GT22">
        <v>4383314</v>
      </c>
      <c r="GU22">
        <v>16646</v>
      </c>
    </row>
    <row r="23" spans="1:203" x14ac:dyDescent="0.2">
      <c r="A23" t="str">
        <v>Test 20</v>
      </c>
      <c r="B23" t="str">
        <v>Test compound</v>
      </c>
      <c r="C23" s="85" t="str">
        <v>Target Response</v>
      </c>
      <c r="D23" s="66">
        <v>0</v>
      </c>
      <c r="E23" s="66">
        <v>0</v>
      </c>
      <c r="F23" s="66">
        <v>0</v>
      </c>
      <c r="G23" s="66">
        <v>0</v>
      </c>
      <c r="H23" s="66">
        <v>0</v>
      </c>
      <c r="I23" s="66">
        <v>0</v>
      </c>
      <c r="J23" s="66">
        <v>0</v>
      </c>
      <c r="K23" s="66">
        <v>0</v>
      </c>
      <c r="L23" s="66">
        <v>0</v>
      </c>
      <c r="M23" s="66">
        <v>0</v>
      </c>
      <c r="N23" s="66">
        <v>0</v>
      </c>
      <c r="O23" s="66">
        <v>0</v>
      </c>
      <c r="P23" s="66">
        <v>0</v>
      </c>
      <c r="Q23" s="66">
        <v>0</v>
      </c>
      <c r="R23" s="66">
        <v>0</v>
      </c>
      <c r="S23" s="66">
        <v>0</v>
      </c>
      <c r="T23" s="66">
        <v>0</v>
      </c>
      <c r="U23" s="66">
        <v>0</v>
      </c>
      <c r="V23" s="66">
        <v>0</v>
      </c>
      <c r="W23" s="66">
        <v>0</v>
      </c>
      <c r="X23" s="66">
        <v>0</v>
      </c>
      <c r="Y23" s="66">
        <v>0</v>
      </c>
      <c r="Z23" s="66">
        <v>0</v>
      </c>
      <c r="AA23" s="66">
        <v>0</v>
      </c>
      <c r="AB23" s="66">
        <v>0</v>
      </c>
      <c r="AC23" s="66">
        <v>0</v>
      </c>
      <c r="AD23" s="66">
        <v>0</v>
      </c>
      <c r="AE23" s="66">
        <v>0</v>
      </c>
      <c r="AF23" s="66">
        <v>0</v>
      </c>
      <c r="AG23">
        <v>0</v>
      </c>
      <c r="AH23">
        <v>0</v>
      </c>
      <c r="AI23">
        <v>0</v>
      </c>
      <c r="AJ23">
        <v>0</v>
      </c>
      <c r="AK23">
        <v>0</v>
      </c>
      <c r="AL23">
        <v>0</v>
      </c>
      <c r="AM23">
        <v>0</v>
      </c>
      <c r="AN23">
        <v>0</v>
      </c>
      <c r="AO23">
        <v>0</v>
      </c>
      <c r="AP23">
        <v>0</v>
      </c>
      <c r="AQ23">
        <v>0</v>
      </c>
      <c r="AR23">
        <v>0</v>
      </c>
      <c r="AS23">
        <v>0</v>
      </c>
      <c r="AT23">
        <v>0</v>
      </c>
      <c r="AU23">
        <v>0</v>
      </c>
      <c r="AV23">
        <v>0</v>
      </c>
      <c r="AW23">
        <v>0</v>
      </c>
      <c r="AX23">
        <v>0</v>
      </c>
      <c r="AY23">
        <v>0</v>
      </c>
      <c r="AZ23">
        <v>0</v>
      </c>
      <c r="BA23">
        <v>0</v>
      </c>
      <c r="BB23">
        <v>0</v>
      </c>
      <c r="BC23">
        <v>0</v>
      </c>
      <c r="BD23">
        <v>0</v>
      </c>
      <c r="BE23">
        <v>0</v>
      </c>
      <c r="BF23">
        <v>0</v>
      </c>
      <c r="BG23">
        <v>0</v>
      </c>
      <c r="BH23">
        <v>0</v>
      </c>
      <c r="BI23">
        <v>0</v>
      </c>
      <c r="BJ23">
        <v>0</v>
      </c>
      <c r="BK23">
        <v>0</v>
      </c>
      <c r="BL23">
        <v>0</v>
      </c>
      <c r="BM23">
        <v>0</v>
      </c>
      <c r="BN23">
        <v>0</v>
      </c>
      <c r="BO23">
        <v>0</v>
      </c>
      <c r="BP23">
        <v>0</v>
      </c>
      <c r="BQ23">
        <v>0</v>
      </c>
      <c r="BR23">
        <v>0</v>
      </c>
      <c r="BS23">
        <v>0</v>
      </c>
      <c r="BT23">
        <v>0</v>
      </c>
      <c r="BU23">
        <v>0</v>
      </c>
      <c r="BV23">
        <v>0</v>
      </c>
      <c r="BW23">
        <v>0</v>
      </c>
      <c r="BX23">
        <v>0</v>
      </c>
      <c r="BY23">
        <v>0</v>
      </c>
      <c r="BZ23">
        <v>0</v>
      </c>
      <c r="CA23">
        <v>0</v>
      </c>
      <c r="CB23">
        <v>0</v>
      </c>
      <c r="CC23">
        <v>0</v>
      </c>
      <c r="CD23">
        <v>0</v>
      </c>
      <c r="CE23">
        <v>0</v>
      </c>
      <c r="CF23">
        <v>0</v>
      </c>
      <c r="CG23">
        <v>0</v>
      </c>
      <c r="CH23">
        <v>0</v>
      </c>
      <c r="CI23">
        <v>0</v>
      </c>
      <c r="CJ23">
        <v>0</v>
      </c>
      <c r="CK23">
        <v>0</v>
      </c>
      <c r="CL23">
        <v>0</v>
      </c>
      <c r="CM23">
        <v>0</v>
      </c>
      <c r="CN23">
        <v>0</v>
      </c>
      <c r="CO23">
        <v>0</v>
      </c>
      <c r="CP23">
        <v>0</v>
      </c>
      <c r="CQ23">
        <v>0</v>
      </c>
      <c r="CR23">
        <v>0</v>
      </c>
      <c r="CS23">
        <v>0</v>
      </c>
      <c r="CT23">
        <v>0</v>
      </c>
      <c r="CU23">
        <v>0</v>
      </c>
      <c r="CV23">
        <v>0</v>
      </c>
      <c r="CW23">
        <v>0</v>
      </c>
      <c r="CX23">
        <v>0</v>
      </c>
      <c r="CY23">
        <v>0</v>
      </c>
      <c r="CZ23">
        <v>0</v>
      </c>
      <c r="DA23">
        <v>0</v>
      </c>
      <c r="DB23">
        <v>0</v>
      </c>
      <c r="DC23">
        <v>0</v>
      </c>
      <c r="DD23">
        <v>0</v>
      </c>
      <c r="DE23">
        <v>0</v>
      </c>
      <c r="DF23">
        <v>0</v>
      </c>
      <c r="DG23">
        <v>0</v>
      </c>
      <c r="DH23">
        <v>0</v>
      </c>
      <c r="DI23">
        <v>0</v>
      </c>
      <c r="DJ23">
        <v>0</v>
      </c>
      <c r="DK23">
        <v>0</v>
      </c>
      <c r="DL23">
        <v>0</v>
      </c>
      <c r="DM23">
        <v>0</v>
      </c>
      <c r="DN23">
        <v>0</v>
      </c>
      <c r="DO23">
        <v>0</v>
      </c>
      <c r="DP23">
        <v>0</v>
      </c>
      <c r="DQ23">
        <v>0</v>
      </c>
      <c r="DR23">
        <v>0</v>
      </c>
      <c r="DS23">
        <v>0</v>
      </c>
      <c r="DT23">
        <v>0</v>
      </c>
      <c r="DU23">
        <v>0</v>
      </c>
      <c r="DV23">
        <v>0</v>
      </c>
      <c r="DW23">
        <v>0</v>
      </c>
      <c r="DX23">
        <v>0</v>
      </c>
      <c r="DY23">
        <v>0</v>
      </c>
      <c r="DZ23">
        <v>0</v>
      </c>
      <c r="EA23">
        <v>0</v>
      </c>
      <c r="EB23">
        <v>0</v>
      </c>
      <c r="EC23">
        <v>0</v>
      </c>
      <c r="ED23">
        <v>0</v>
      </c>
      <c r="EE23">
        <v>0</v>
      </c>
      <c r="EF23">
        <v>0</v>
      </c>
      <c r="EG23">
        <v>0</v>
      </c>
      <c r="EH23">
        <v>0</v>
      </c>
      <c r="EI23">
        <v>0</v>
      </c>
      <c r="EJ23">
        <v>0</v>
      </c>
      <c r="EK23">
        <v>0</v>
      </c>
      <c r="EL23">
        <v>0</v>
      </c>
      <c r="EM23">
        <v>0</v>
      </c>
      <c r="EN23">
        <v>0</v>
      </c>
      <c r="EO23">
        <v>0</v>
      </c>
      <c r="EP23">
        <v>0</v>
      </c>
      <c r="EQ23">
        <v>0</v>
      </c>
      <c r="ER23">
        <v>0</v>
      </c>
      <c r="ES23">
        <v>0</v>
      </c>
      <c r="ET23">
        <v>0</v>
      </c>
      <c r="EU23">
        <v>0</v>
      </c>
      <c r="EV23">
        <v>0</v>
      </c>
      <c r="EW23">
        <v>0</v>
      </c>
      <c r="EX23">
        <v>0</v>
      </c>
      <c r="EY23">
        <v>0</v>
      </c>
      <c r="EZ23">
        <v>0</v>
      </c>
      <c r="FA23">
        <v>0</v>
      </c>
      <c r="FB23">
        <v>0</v>
      </c>
      <c r="FC23">
        <v>0</v>
      </c>
      <c r="FD23">
        <v>0</v>
      </c>
      <c r="FE23">
        <v>0</v>
      </c>
      <c r="FF23">
        <v>0</v>
      </c>
      <c r="FG23">
        <v>0</v>
      </c>
      <c r="FH23">
        <v>0</v>
      </c>
      <c r="FI23">
        <v>0</v>
      </c>
      <c r="FJ23">
        <v>0</v>
      </c>
      <c r="FK23">
        <v>0</v>
      </c>
      <c r="FL23">
        <v>0</v>
      </c>
      <c r="FM23">
        <v>0</v>
      </c>
      <c r="FN23">
        <v>0</v>
      </c>
      <c r="FO23">
        <v>0</v>
      </c>
      <c r="FP23">
        <v>0</v>
      </c>
      <c r="FQ23">
        <v>0</v>
      </c>
      <c r="FR23">
        <v>0</v>
      </c>
      <c r="FS23">
        <v>0</v>
      </c>
      <c r="FT23">
        <v>0</v>
      </c>
      <c r="FU23">
        <v>0</v>
      </c>
      <c r="FV23">
        <v>0</v>
      </c>
      <c r="FW23">
        <v>0</v>
      </c>
      <c r="FX23">
        <v>0</v>
      </c>
      <c r="FY23">
        <v>0</v>
      </c>
      <c r="FZ23">
        <v>0</v>
      </c>
      <c r="GA23">
        <v>0</v>
      </c>
      <c r="GB23">
        <v>0</v>
      </c>
      <c r="GC23">
        <v>0</v>
      </c>
      <c r="GD23">
        <v>0</v>
      </c>
      <c r="GE23">
        <v>0</v>
      </c>
      <c r="GF23">
        <v>0</v>
      </c>
      <c r="GG23">
        <v>0</v>
      </c>
      <c r="GH23">
        <v>0</v>
      </c>
      <c r="GI23">
        <v>0</v>
      </c>
      <c r="GJ23">
        <v>0</v>
      </c>
      <c r="GK23">
        <v>0</v>
      </c>
      <c r="GL23">
        <v>0</v>
      </c>
      <c r="GM23">
        <v>0</v>
      </c>
      <c r="GN23">
        <v>0</v>
      </c>
      <c r="GO23">
        <v>0</v>
      </c>
      <c r="GP23">
        <v>0</v>
      </c>
      <c r="GQ23">
        <v>0</v>
      </c>
      <c r="GR23">
        <v>0</v>
      </c>
      <c r="GS23">
        <v>0</v>
      </c>
      <c r="GT23">
        <v>2324682</v>
      </c>
      <c r="GU23">
        <v>2784</v>
      </c>
    </row>
    <row r="24" spans="1:203" x14ac:dyDescent="0.2">
      <c r="A24" t="str">
        <v>Test 21</v>
      </c>
      <c r="B24" t="str">
        <v>Test compound</v>
      </c>
      <c r="C24" s="85" t="str">
        <v>Target Response</v>
      </c>
      <c r="D24" s="66">
        <v>0</v>
      </c>
      <c r="E24" s="66">
        <v>0</v>
      </c>
      <c r="F24" s="66">
        <v>0</v>
      </c>
      <c r="G24" s="66">
        <v>0</v>
      </c>
      <c r="H24" s="66">
        <v>0</v>
      </c>
      <c r="I24" s="66">
        <v>0</v>
      </c>
      <c r="J24" s="66">
        <v>0</v>
      </c>
      <c r="K24" s="66">
        <v>0</v>
      </c>
      <c r="L24" s="66">
        <v>0</v>
      </c>
      <c r="M24" s="66">
        <v>0</v>
      </c>
      <c r="N24" s="66">
        <v>0</v>
      </c>
      <c r="O24" s="66">
        <v>0</v>
      </c>
      <c r="P24" s="66">
        <v>0</v>
      </c>
      <c r="Q24" s="66">
        <v>0</v>
      </c>
      <c r="R24" s="66">
        <v>0</v>
      </c>
      <c r="S24" s="66">
        <v>0</v>
      </c>
      <c r="T24" s="66">
        <v>0</v>
      </c>
      <c r="U24" s="66">
        <v>0</v>
      </c>
      <c r="V24" s="66">
        <v>0</v>
      </c>
      <c r="W24" s="66">
        <v>0</v>
      </c>
      <c r="X24" s="66">
        <v>0</v>
      </c>
      <c r="Y24" s="66">
        <v>0</v>
      </c>
      <c r="Z24" s="66">
        <v>0</v>
      </c>
      <c r="AA24" s="66">
        <v>0</v>
      </c>
      <c r="AB24" s="66">
        <v>0</v>
      </c>
      <c r="AC24" s="66">
        <v>0</v>
      </c>
      <c r="AD24" s="66">
        <v>0</v>
      </c>
      <c r="AE24" s="66">
        <v>0</v>
      </c>
      <c r="AF24" s="66">
        <v>0</v>
      </c>
      <c r="AG24">
        <v>0</v>
      </c>
      <c r="AH24">
        <v>0</v>
      </c>
      <c r="AI24">
        <v>0</v>
      </c>
      <c r="AJ24">
        <v>0</v>
      </c>
      <c r="AK24">
        <v>0</v>
      </c>
      <c r="AL24">
        <v>0</v>
      </c>
      <c r="AM24">
        <v>0</v>
      </c>
      <c r="AN24">
        <v>0</v>
      </c>
      <c r="AO24">
        <v>0</v>
      </c>
      <c r="AP24">
        <v>0</v>
      </c>
      <c r="AQ24">
        <v>0</v>
      </c>
      <c r="AR24">
        <v>0</v>
      </c>
      <c r="AS24">
        <v>0</v>
      </c>
      <c r="AT24">
        <v>0</v>
      </c>
      <c r="AU24">
        <v>0</v>
      </c>
      <c r="AV24">
        <v>0</v>
      </c>
      <c r="AW24">
        <v>0</v>
      </c>
      <c r="AX24">
        <v>0</v>
      </c>
      <c r="AY24">
        <v>0</v>
      </c>
      <c r="AZ24">
        <v>0</v>
      </c>
      <c r="BA24">
        <v>0</v>
      </c>
      <c r="BB24">
        <v>0</v>
      </c>
      <c r="BC24">
        <v>0</v>
      </c>
      <c r="BD24">
        <v>0</v>
      </c>
      <c r="BE24">
        <v>0</v>
      </c>
      <c r="BF24">
        <v>0</v>
      </c>
      <c r="BG24">
        <v>0</v>
      </c>
      <c r="BH24">
        <v>0</v>
      </c>
      <c r="BI24">
        <v>0</v>
      </c>
      <c r="BJ24">
        <v>0</v>
      </c>
      <c r="BK24">
        <v>0</v>
      </c>
      <c r="BL24">
        <v>0</v>
      </c>
      <c r="BM24">
        <v>0</v>
      </c>
      <c r="BN24">
        <v>0</v>
      </c>
      <c r="BO24">
        <v>0</v>
      </c>
      <c r="BP24">
        <v>0</v>
      </c>
      <c r="BQ24">
        <v>0</v>
      </c>
      <c r="BR24">
        <v>0</v>
      </c>
      <c r="BS24">
        <v>0</v>
      </c>
      <c r="BT24">
        <v>0</v>
      </c>
      <c r="BU24">
        <v>0</v>
      </c>
      <c r="BV24">
        <v>0</v>
      </c>
      <c r="BW24">
        <v>0</v>
      </c>
      <c r="BX24">
        <v>0</v>
      </c>
      <c r="BY24">
        <v>0</v>
      </c>
      <c r="BZ24">
        <v>0</v>
      </c>
      <c r="CA24">
        <v>0</v>
      </c>
      <c r="CB24">
        <v>0</v>
      </c>
      <c r="CC24">
        <v>0</v>
      </c>
      <c r="CD24">
        <v>0</v>
      </c>
      <c r="CE24">
        <v>0</v>
      </c>
      <c r="CF24">
        <v>0</v>
      </c>
      <c r="CG24">
        <v>0</v>
      </c>
      <c r="CH24">
        <v>0</v>
      </c>
      <c r="CI24">
        <v>0</v>
      </c>
      <c r="CJ24">
        <v>0</v>
      </c>
      <c r="CK24">
        <v>0</v>
      </c>
      <c r="CL24">
        <v>0</v>
      </c>
      <c r="CM24">
        <v>0</v>
      </c>
      <c r="CN24">
        <v>0</v>
      </c>
      <c r="CO24">
        <v>0</v>
      </c>
      <c r="CP24">
        <v>0</v>
      </c>
      <c r="CQ24">
        <v>0</v>
      </c>
      <c r="CR24">
        <v>0</v>
      </c>
      <c r="CS24">
        <v>0</v>
      </c>
      <c r="CT24">
        <v>0</v>
      </c>
      <c r="CU24">
        <v>0</v>
      </c>
      <c r="CV24">
        <v>0</v>
      </c>
      <c r="CW24">
        <v>0</v>
      </c>
      <c r="CX24">
        <v>0</v>
      </c>
      <c r="CY24">
        <v>0</v>
      </c>
      <c r="CZ24">
        <v>0</v>
      </c>
      <c r="DA24">
        <v>0</v>
      </c>
      <c r="DB24">
        <v>0</v>
      </c>
      <c r="DC24">
        <v>0</v>
      </c>
      <c r="DD24">
        <v>0</v>
      </c>
      <c r="DE24">
        <v>0</v>
      </c>
      <c r="DF24">
        <v>0</v>
      </c>
      <c r="DG24">
        <v>0</v>
      </c>
      <c r="DH24">
        <v>0</v>
      </c>
      <c r="DI24">
        <v>0</v>
      </c>
      <c r="DJ24">
        <v>0</v>
      </c>
      <c r="DK24">
        <v>0</v>
      </c>
      <c r="DL24">
        <v>0</v>
      </c>
      <c r="DM24">
        <v>0</v>
      </c>
      <c r="DN24">
        <v>0</v>
      </c>
      <c r="DO24">
        <v>0</v>
      </c>
      <c r="DP24">
        <v>0</v>
      </c>
      <c r="DQ24">
        <v>0</v>
      </c>
      <c r="DR24">
        <v>0</v>
      </c>
      <c r="DS24">
        <v>0</v>
      </c>
      <c r="DT24">
        <v>0</v>
      </c>
      <c r="DU24">
        <v>0</v>
      </c>
      <c r="DV24">
        <v>0</v>
      </c>
      <c r="DW24">
        <v>0</v>
      </c>
      <c r="DX24">
        <v>0</v>
      </c>
      <c r="DY24">
        <v>0</v>
      </c>
      <c r="DZ24">
        <v>0</v>
      </c>
      <c r="EA24">
        <v>0</v>
      </c>
      <c r="EB24">
        <v>0</v>
      </c>
      <c r="EC24">
        <v>0</v>
      </c>
      <c r="ED24">
        <v>0</v>
      </c>
      <c r="EE24">
        <v>0</v>
      </c>
      <c r="EF24">
        <v>0</v>
      </c>
      <c r="EG24">
        <v>0</v>
      </c>
      <c r="EH24">
        <v>0</v>
      </c>
      <c r="EI24">
        <v>0</v>
      </c>
      <c r="EJ24">
        <v>0</v>
      </c>
      <c r="EK24">
        <v>0</v>
      </c>
      <c r="EL24">
        <v>0</v>
      </c>
      <c r="EM24">
        <v>0</v>
      </c>
      <c r="EN24">
        <v>0</v>
      </c>
      <c r="EO24">
        <v>0</v>
      </c>
      <c r="EP24">
        <v>0</v>
      </c>
      <c r="EQ24">
        <v>0</v>
      </c>
      <c r="ER24">
        <v>0</v>
      </c>
      <c r="ES24">
        <v>0</v>
      </c>
      <c r="ET24">
        <v>0</v>
      </c>
      <c r="EU24">
        <v>0</v>
      </c>
      <c r="EV24">
        <v>0</v>
      </c>
      <c r="EW24">
        <v>0</v>
      </c>
      <c r="EX24">
        <v>0</v>
      </c>
      <c r="EY24">
        <v>0</v>
      </c>
      <c r="EZ24">
        <v>0</v>
      </c>
      <c r="FA24">
        <v>0</v>
      </c>
      <c r="FB24">
        <v>0</v>
      </c>
      <c r="FC24">
        <v>0</v>
      </c>
      <c r="FD24">
        <v>0</v>
      </c>
      <c r="FE24">
        <v>0</v>
      </c>
      <c r="FF24">
        <v>0</v>
      </c>
      <c r="FG24">
        <v>0</v>
      </c>
      <c r="FH24">
        <v>0</v>
      </c>
      <c r="FI24">
        <v>0</v>
      </c>
      <c r="FJ24">
        <v>0</v>
      </c>
      <c r="FK24">
        <v>0</v>
      </c>
      <c r="FL24">
        <v>0</v>
      </c>
      <c r="FM24">
        <v>0</v>
      </c>
      <c r="FN24">
        <v>0</v>
      </c>
      <c r="FO24">
        <v>0</v>
      </c>
      <c r="FP24">
        <v>0</v>
      </c>
      <c r="FQ24">
        <v>0</v>
      </c>
      <c r="FR24">
        <v>0</v>
      </c>
      <c r="FS24">
        <v>0</v>
      </c>
      <c r="FT24">
        <v>0</v>
      </c>
      <c r="FU24">
        <v>0</v>
      </c>
      <c r="FV24">
        <v>0</v>
      </c>
      <c r="FW24">
        <v>0</v>
      </c>
      <c r="FX24">
        <v>0</v>
      </c>
      <c r="FY24">
        <v>0</v>
      </c>
      <c r="FZ24">
        <v>0</v>
      </c>
      <c r="GA24">
        <v>0</v>
      </c>
      <c r="GB24">
        <v>0</v>
      </c>
      <c r="GC24">
        <v>0</v>
      </c>
      <c r="GD24">
        <v>0</v>
      </c>
      <c r="GE24">
        <v>0</v>
      </c>
      <c r="GF24">
        <v>0</v>
      </c>
      <c r="GG24">
        <v>0</v>
      </c>
      <c r="GH24">
        <v>0</v>
      </c>
      <c r="GI24">
        <v>0</v>
      </c>
      <c r="GJ24">
        <v>0</v>
      </c>
      <c r="GK24">
        <v>0</v>
      </c>
      <c r="GL24">
        <v>0</v>
      </c>
      <c r="GM24">
        <v>0</v>
      </c>
      <c r="GN24">
        <v>0</v>
      </c>
      <c r="GO24">
        <v>0</v>
      </c>
      <c r="GP24">
        <v>0</v>
      </c>
      <c r="GQ24">
        <v>0</v>
      </c>
      <c r="GR24">
        <v>0</v>
      </c>
      <c r="GS24">
        <v>0</v>
      </c>
      <c r="GT24">
        <v>3873673</v>
      </c>
      <c r="GU24">
        <v>21487</v>
      </c>
    </row>
    <row r="25" spans="1:203" x14ac:dyDescent="0.2">
      <c r="A25" t="str">
        <v>Test 22</v>
      </c>
      <c r="B25" t="str">
        <v>Test compound</v>
      </c>
      <c r="C25" s="85" t="str">
        <v>Target Response</v>
      </c>
      <c r="D25" s="66">
        <v>0</v>
      </c>
      <c r="E25" s="66">
        <v>0</v>
      </c>
      <c r="F25" s="66">
        <v>0</v>
      </c>
      <c r="G25" s="66">
        <v>0</v>
      </c>
      <c r="H25" s="66">
        <v>0</v>
      </c>
      <c r="I25" s="66">
        <v>0</v>
      </c>
      <c r="J25" s="66">
        <v>0</v>
      </c>
      <c r="K25" s="66">
        <v>0</v>
      </c>
      <c r="L25" s="66">
        <v>0</v>
      </c>
      <c r="M25" s="66">
        <v>0</v>
      </c>
      <c r="N25" s="66">
        <v>0</v>
      </c>
      <c r="O25" s="66">
        <v>0</v>
      </c>
      <c r="P25" s="66">
        <v>0</v>
      </c>
      <c r="Q25" s="66">
        <v>0</v>
      </c>
      <c r="R25" s="66">
        <v>0</v>
      </c>
      <c r="S25" s="66">
        <v>0</v>
      </c>
      <c r="T25" s="66">
        <v>0</v>
      </c>
      <c r="U25" s="66">
        <v>0</v>
      </c>
      <c r="V25" s="66">
        <v>0</v>
      </c>
      <c r="W25" s="66">
        <v>0</v>
      </c>
      <c r="X25" s="66">
        <v>0</v>
      </c>
      <c r="Y25" s="66">
        <v>0</v>
      </c>
      <c r="Z25" s="66">
        <v>0</v>
      </c>
      <c r="AA25" s="66">
        <v>0</v>
      </c>
      <c r="AB25" s="66">
        <v>0</v>
      </c>
      <c r="AC25" s="66">
        <v>0</v>
      </c>
      <c r="AD25" s="66">
        <v>0</v>
      </c>
      <c r="AE25" s="66">
        <v>0</v>
      </c>
      <c r="AF25" s="66">
        <v>0</v>
      </c>
      <c r="AG25">
        <v>0</v>
      </c>
      <c r="AH25">
        <v>0</v>
      </c>
      <c r="AI25">
        <v>0</v>
      </c>
      <c r="AJ25">
        <v>0</v>
      </c>
      <c r="AK25">
        <v>0</v>
      </c>
      <c r="AL25">
        <v>0</v>
      </c>
      <c r="AM25">
        <v>0</v>
      </c>
      <c r="AN25">
        <v>0</v>
      </c>
      <c r="AO25">
        <v>0</v>
      </c>
      <c r="AP25">
        <v>0</v>
      </c>
      <c r="AQ25">
        <v>0</v>
      </c>
      <c r="AR25">
        <v>0</v>
      </c>
      <c r="AS25">
        <v>0</v>
      </c>
      <c r="AT25">
        <v>0</v>
      </c>
      <c r="AU25">
        <v>0</v>
      </c>
      <c r="AV25">
        <v>0</v>
      </c>
      <c r="AW25">
        <v>0</v>
      </c>
      <c r="AX25">
        <v>0</v>
      </c>
      <c r="AY25">
        <v>0</v>
      </c>
      <c r="AZ25">
        <v>0</v>
      </c>
      <c r="BA25">
        <v>0</v>
      </c>
      <c r="BB25">
        <v>0</v>
      </c>
      <c r="BC25">
        <v>0</v>
      </c>
      <c r="BD25">
        <v>0</v>
      </c>
      <c r="BE25">
        <v>0</v>
      </c>
      <c r="BF25">
        <v>0</v>
      </c>
      <c r="BG25">
        <v>0</v>
      </c>
      <c r="BH25">
        <v>0</v>
      </c>
      <c r="BI25">
        <v>0</v>
      </c>
      <c r="BJ25">
        <v>0</v>
      </c>
      <c r="BK25">
        <v>0</v>
      </c>
      <c r="BL25">
        <v>0</v>
      </c>
      <c r="BM25">
        <v>0</v>
      </c>
      <c r="BN25">
        <v>0</v>
      </c>
      <c r="BO25">
        <v>0</v>
      </c>
      <c r="BP25">
        <v>0</v>
      </c>
      <c r="BQ25">
        <v>0</v>
      </c>
      <c r="BR25">
        <v>0</v>
      </c>
      <c r="BS25">
        <v>0</v>
      </c>
      <c r="BT25">
        <v>0</v>
      </c>
      <c r="BU25">
        <v>0</v>
      </c>
      <c r="BV25">
        <v>0</v>
      </c>
      <c r="BW25">
        <v>0</v>
      </c>
      <c r="BX25">
        <v>0</v>
      </c>
      <c r="BY25">
        <v>0</v>
      </c>
      <c r="BZ25">
        <v>0</v>
      </c>
      <c r="CA25">
        <v>0</v>
      </c>
      <c r="CB25">
        <v>0</v>
      </c>
      <c r="CC25">
        <v>0</v>
      </c>
      <c r="CD25">
        <v>0</v>
      </c>
      <c r="CE25">
        <v>0</v>
      </c>
      <c r="CF25">
        <v>0</v>
      </c>
      <c r="CG25">
        <v>0</v>
      </c>
      <c r="CH25">
        <v>0</v>
      </c>
      <c r="CI25">
        <v>0</v>
      </c>
      <c r="CJ25">
        <v>0</v>
      </c>
      <c r="CK25">
        <v>0</v>
      </c>
      <c r="CL25">
        <v>0</v>
      </c>
      <c r="CM25">
        <v>0</v>
      </c>
      <c r="CN25">
        <v>0</v>
      </c>
      <c r="CO25">
        <v>0</v>
      </c>
      <c r="CP25">
        <v>0</v>
      </c>
      <c r="CQ25">
        <v>0</v>
      </c>
      <c r="CR25">
        <v>0</v>
      </c>
      <c r="CS25">
        <v>0</v>
      </c>
      <c r="CT25">
        <v>0</v>
      </c>
      <c r="CU25">
        <v>0</v>
      </c>
      <c r="CV25">
        <v>0</v>
      </c>
      <c r="CW25">
        <v>0</v>
      </c>
      <c r="CX25">
        <v>0</v>
      </c>
      <c r="CY25">
        <v>0</v>
      </c>
      <c r="CZ25">
        <v>0</v>
      </c>
      <c r="DA25">
        <v>0</v>
      </c>
      <c r="DB25">
        <v>0</v>
      </c>
      <c r="DC25">
        <v>0</v>
      </c>
      <c r="DD25">
        <v>0</v>
      </c>
      <c r="DE25">
        <v>0</v>
      </c>
      <c r="DF25">
        <v>0</v>
      </c>
      <c r="DG25">
        <v>0</v>
      </c>
      <c r="DH25">
        <v>0</v>
      </c>
      <c r="DI25">
        <v>0</v>
      </c>
      <c r="DJ25">
        <v>0</v>
      </c>
      <c r="DK25">
        <v>0</v>
      </c>
      <c r="DL25">
        <v>0</v>
      </c>
      <c r="DM25">
        <v>0</v>
      </c>
      <c r="DN25">
        <v>0</v>
      </c>
      <c r="DO25">
        <v>0</v>
      </c>
      <c r="DP25">
        <v>0</v>
      </c>
      <c r="DQ25">
        <v>0</v>
      </c>
      <c r="DR25">
        <v>0</v>
      </c>
      <c r="DS25">
        <v>0</v>
      </c>
      <c r="DT25">
        <v>0</v>
      </c>
      <c r="DU25">
        <v>0</v>
      </c>
      <c r="DV25">
        <v>0</v>
      </c>
      <c r="DW25">
        <v>0</v>
      </c>
      <c r="DX25">
        <v>0</v>
      </c>
      <c r="DY25">
        <v>0</v>
      </c>
      <c r="DZ25">
        <v>0</v>
      </c>
      <c r="EA25">
        <v>0</v>
      </c>
      <c r="EB25">
        <v>0</v>
      </c>
      <c r="EC25">
        <v>0</v>
      </c>
      <c r="ED25">
        <v>0</v>
      </c>
      <c r="EE25">
        <v>0</v>
      </c>
      <c r="EF25">
        <v>0</v>
      </c>
      <c r="EG25">
        <v>0</v>
      </c>
      <c r="EH25">
        <v>0</v>
      </c>
      <c r="EI25">
        <v>0</v>
      </c>
      <c r="EJ25">
        <v>0</v>
      </c>
      <c r="EK25">
        <v>0</v>
      </c>
      <c r="EL25">
        <v>0</v>
      </c>
      <c r="EM25">
        <v>0</v>
      </c>
      <c r="EN25">
        <v>0</v>
      </c>
      <c r="EO25">
        <v>0</v>
      </c>
      <c r="EP25">
        <v>0</v>
      </c>
      <c r="EQ25">
        <v>0</v>
      </c>
      <c r="ER25">
        <v>0</v>
      </c>
      <c r="ES25">
        <v>0</v>
      </c>
      <c r="ET25">
        <v>0</v>
      </c>
      <c r="EU25">
        <v>0</v>
      </c>
      <c r="EV25">
        <v>0</v>
      </c>
      <c r="EW25">
        <v>0</v>
      </c>
      <c r="EX25">
        <v>0</v>
      </c>
      <c r="EY25">
        <v>0</v>
      </c>
      <c r="EZ25">
        <v>0</v>
      </c>
      <c r="FA25">
        <v>0</v>
      </c>
      <c r="FB25">
        <v>0</v>
      </c>
      <c r="FC25">
        <v>0</v>
      </c>
      <c r="FD25">
        <v>0</v>
      </c>
      <c r="FE25">
        <v>0</v>
      </c>
      <c r="FF25">
        <v>0</v>
      </c>
      <c r="FG25">
        <v>0</v>
      </c>
      <c r="FH25">
        <v>0</v>
      </c>
      <c r="FI25">
        <v>0</v>
      </c>
      <c r="FJ25">
        <v>0</v>
      </c>
      <c r="FK25">
        <v>0</v>
      </c>
      <c r="FL25">
        <v>0</v>
      </c>
      <c r="FM25">
        <v>0</v>
      </c>
      <c r="FN25">
        <v>0</v>
      </c>
      <c r="FO25">
        <v>0</v>
      </c>
      <c r="FP25">
        <v>0</v>
      </c>
      <c r="FQ25">
        <v>0</v>
      </c>
      <c r="FR25">
        <v>0</v>
      </c>
      <c r="FS25">
        <v>0</v>
      </c>
      <c r="FT25">
        <v>0</v>
      </c>
      <c r="FU25">
        <v>0</v>
      </c>
      <c r="FV25">
        <v>0</v>
      </c>
      <c r="FW25">
        <v>0</v>
      </c>
      <c r="FX25">
        <v>0</v>
      </c>
      <c r="FY25">
        <v>0</v>
      </c>
      <c r="FZ25">
        <v>0</v>
      </c>
      <c r="GA25">
        <v>0</v>
      </c>
      <c r="GB25">
        <v>0</v>
      </c>
      <c r="GC25">
        <v>0</v>
      </c>
      <c r="GD25">
        <v>0</v>
      </c>
      <c r="GE25">
        <v>0</v>
      </c>
      <c r="GF25">
        <v>0</v>
      </c>
      <c r="GG25">
        <v>0</v>
      </c>
      <c r="GH25">
        <v>0</v>
      </c>
      <c r="GI25">
        <v>0</v>
      </c>
      <c r="GJ25">
        <v>0</v>
      </c>
      <c r="GK25">
        <v>0</v>
      </c>
      <c r="GL25">
        <v>0</v>
      </c>
      <c r="GM25">
        <v>0</v>
      </c>
      <c r="GN25">
        <v>0</v>
      </c>
      <c r="GO25">
        <v>0</v>
      </c>
      <c r="GP25">
        <v>0</v>
      </c>
      <c r="GQ25">
        <v>0</v>
      </c>
      <c r="GR25">
        <v>0</v>
      </c>
      <c r="GS25">
        <v>0</v>
      </c>
      <c r="GT25">
        <v>1302231</v>
      </c>
      <c r="GU25">
        <v>13604</v>
      </c>
    </row>
    <row r="26" spans="1:203" x14ac:dyDescent="0.2">
      <c r="A26" t="str">
        <v>Test 23</v>
      </c>
      <c r="B26" t="str">
        <v>Test compound</v>
      </c>
      <c r="C26" s="85" t="str">
        <v>Target Response</v>
      </c>
      <c r="D26" s="66">
        <v>0</v>
      </c>
      <c r="E26" s="66">
        <v>0</v>
      </c>
      <c r="F26" s="66">
        <v>0</v>
      </c>
      <c r="G26" s="66">
        <v>0</v>
      </c>
      <c r="H26" s="66">
        <v>0</v>
      </c>
      <c r="I26" s="66">
        <v>0</v>
      </c>
      <c r="J26" s="66">
        <v>0</v>
      </c>
      <c r="K26" s="66">
        <v>0</v>
      </c>
      <c r="L26" s="66">
        <v>0</v>
      </c>
      <c r="M26" s="66">
        <v>0</v>
      </c>
      <c r="N26" s="66">
        <v>0</v>
      </c>
      <c r="O26" s="66">
        <v>0</v>
      </c>
      <c r="P26" s="66">
        <v>0</v>
      </c>
      <c r="Q26" s="66">
        <v>0</v>
      </c>
      <c r="R26" s="66">
        <v>0</v>
      </c>
      <c r="S26" s="66">
        <v>0</v>
      </c>
      <c r="T26" s="66">
        <v>0</v>
      </c>
      <c r="U26" s="66">
        <v>0</v>
      </c>
      <c r="V26" s="66">
        <v>0</v>
      </c>
      <c r="W26" s="66">
        <v>0</v>
      </c>
      <c r="X26" s="66">
        <v>0</v>
      </c>
      <c r="Y26" s="66">
        <v>0</v>
      </c>
      <c r="Z26" s="66">
        <v>0</v>
      </c>
      <c r="AA26" s="66">
        <v>0</v>
      </c>
      <c r="AB26" s="66">
        <v>0</v>
      </c>
      <c r="AC26" s="66">
        <v>0</v>
      </c>
      <c r="AD26" s="66">
        <v>0</v>
      </c>
      <c r="AE26" s="66">
        <v>0</v>
      </c>
      <c r="AF26" s="6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v>0</v>
      </c>
      <c r="BE26">
        <v>0</v>
      </c>
      <c r="BF26">
        <v>0</v>
      </c>
      <c r="BG26">
        <v>0</v>
      </c>
      <c r="BH26">
        <v>0</v>
      </c>
      <c r="BI26">
        <v>0</v>
      </c>
      <c r="BJ26">
        <v>0</v>
      </c>
      <c r="BK26">
        <v>0</v>
      </c>
      <c r="BL26">
        <v>0</v>
      </c>
      <c r="BM26">
        <v>0</v>
      </c>
      <c r="BN26">
        <v>0</v>
      </c>
      <c r="BO26">
        <v>0</v>
      </c>
      <c r="BP26">
        <v>0</v>
      </c>
      <c r="BQ26">
        <v>0</v>
      </c>
      <c r="BR26">
        <v>0</v>
      </c>
      <c r="BS26">
        <v>0</v>
      </c>
      <c r="BT26">
        <v>0</v>
      </c>
      <c r="BU26">
        <v>0</v>
      </c>
      <c r="BV26">
        <v>0</v>
      </c>
      <c r="BW26">
        <v>0</v>
      </c>
      <c r="BX26">
        <v>0</v>
      </c>
      <c r="BY26">
        <v>0</v>
      </c>
      <c r="BZ26">
        <v>0</v>
      </c>
      <c r="CA26">
        <v>0</v>
      </c>
      <c r="CB26">
        <v>0</v>
      </c>
      <c r="CC26">
        <v>0</v>
      </c>
      <c r="CD26">
        <v>0</v>
      </c>
      <c r="CE26">
        <v>0</v>
      </c>
      <c r="CF26">
        <v>0</v>
      </c>
      <c r="CG26">
        <v>0</v>
      </c>
      <c r="CH26">
        <v>0</v>
      </c>
      <c r="CI26">
        <v>0</v>
      </c>
      <c r="CJ26">
        <v>0</v>
      </c>
      <c r="CK26">
        <v>0</v>
      </c>
      <c r="CL26">
        <v>0</v>
      </c>
      <c r="CM26">
        <v>0</v>
      </c>
      <c r="CN26">
        <v>0</v>
      </c>
      <c r="CO26">
        <v>0</v>
      </c>
      <c r="CP26">
        <v>0</v>
      </c>
      <c r="CQ26">
        <v>0</v>
      </c>
      <c r="CR26">
        <v>0</v>
      </c>
      <c r="CS26">
        <v>0</v>
      </c>
      <c r="CT26">
        <v>0</v>
      </c>
      <c r="CU26">
        <v>0</v>
      </c>
      <c r="CV26">
        <v>0</v>
      </c>
      <c r="CW26">
        <v>0</v>
      </c>
      <c r="CX26">
        <v>0</v>
      </c>
      <c r="CY26">
        <v>0</v>
      </c>
      <c r="CZ26">
        <v>0</v>
      </c>
      <c r="DA26">
        <v>0</v>
      </c>
      <c r="DB26">
        <v>0</v>
      </c>
      <c r="DC26">
        <v>0</v>
      </c>
      <c r="DD26">
        <v>0</v>
      </c>
      <c r="DE26">
        <v>0</v>
      </c>
      <c r="DF26">
        <v>0</v>
      </c>
      <c r="DG26">
        <v>0</v>
      </c>
      <c r="DH26">
        <v>0</v>
      </c>
      <c r="DI26">
        <v>0</v>
      </c>
      <c r="DJ26">
        <v>0</v>
      </c>
      <c r="DK26">
        <v>0</v>
      </c>
      <c r="DL26">
        <v>0</v>
      </c>
      <c r="DM26">
        <v>0</v>
      </c>
      <c r="DN26">
        <v>0</v>
      </c>
      <c r="DO26">
        <v>0</v>
      </c>
      <c r="DP26">
        <v>0</v>
      </c>
      <c r="DQ26">
        <v>0</v>
      </c>
      <c r="DR26">
        <v>0</v>
      </c>
      <c r="DS26">
        <v>0</v>
      </c>
      <c r="DT26">
        <v>0</v>
      </c>
      <c r="DU26">
        <v>0</v>
      </c>
      <c r="DV26">
        <v>0</v>
      </c>
      <c r="DW26">
        <v>0</v>
      </c>
      <c r="DX26">
        <v>0</v>
      </c>
      <c r="DY26">
        <v>0</v>
      </c>
      <c r="DZ26">
        <v>0</v>
      </c>
      <c r="EA26">
        <v>0</v>
      </c>
      <c r="EB26">
        <v>0</v>
      </c>
      <c r="EC26">
        <v>0</v>
      </c>
      <c r="ED26">
        <v>0</v>
      </c>
      <c r="EE26">
        <v>0</v>
      </c>
      <c r="EF26">
        <v>0</v>
      </c>
      <c r="EG26">
        <v>0</v>
      </c>
      <c r="EH26">
        <v>0</v>
      </c>
      <c r="EI26">
        <v>0</v>
      </c>
      <c r="EJ26">
        <v>0</v>
      </c>
      <c r="EK26">
        <v>0</v>
      </c>
      <c r="EL26">
        <v>0</v>
      </c>
      <c r="EM26">
        <v>0</v>
      </c>
      <c r="EN26">
        <v>0</v>
      </c>
      <c r="EO26">
        <v>0</v>
      </c>
      <c r="EP26">
        <v>0</v>
      </c>
      <c r="EQ26">
        <v>0</v>
      </c>
      <c r="ER26">
        <v>0</v>
      </c>
      <c r="ES26">
        <v>0</v>
      </c>
      <c r="ET26">
        <v>0</v>
      </c>
      <c r="EU26">
        <v>0</v>
      </c>
      <c r="EV26">
        <v>0</v>
      </c>
      <c r="EW26">
        <v>0</v>
      </c>
      <c r="EX26">
        <v>0</v>
      </c>
      <c r="EY26">
        <v>0</v>
      </c>
      <c r="EZ26">
        <v>0</v>
      </c>
      <c r="FA26">
        <v>0</v>
      </c>
      <c r="FB26">
        <v>0</v>
      </c>
      <c r="FC26">
        <v>0</v>
      </c>
      <c r="FD26">
        <v>0</v>
      </c>
      <c r="FE26">
        <v>0</v>
      </c>
      <c r="FF26">
        <v>0</v>
      </c>
      <c r="FG26">
        <v>0</v>
      </c>
      <c r="FH26">
        <v>0</v>
      </c>
      <c r="FI26">
        <v>0</v>
      </c>
      <c r="FJ26">
        <v>0</v>
      </c>
      <c r="FK26">
        <v>0</v>
      </c>
      <c r="FL26">
        <v>0</v>
      </c>
      <c r="FM26">
        <v>0</v>
      </c>
      <c r="FN26">
        <v>0</v>
      </c>
      <c r="FO26">
        <v>0</v>
      </c>
      <c r="FP26">
        <v>0</v>
      </c>
      <c r="FQ26">
        <v>0</v>
      </c>
      <c r="FR26">
        <v>0</v>
      </c>
      <c r="FS26">
        <v>0</v>
      </c>
      <c r="FT26">
        <v>0</v>
      </c>
      <c r="FU26">
        <v>0</v>
      </c>
      <c r="FV26">
        <v>0</v>
      </c>
      <c r="FW26">
        <v>0</v>
      </c>
      <c r="FX26">
        <v>0</v>
      </c>
      <c r="FY26">
        <v>0</v>
      </c>
      <c r="FZ26">
        <v>0</v>
      </c>
      <c r="GA26">
        <v>0</v>
      </c>
      <c r="GB26">
        <v>0</v>
      </c>
      <c r="GC26">
        <v>0</v>
      </c>
      <c r="GD26">
        <v>0</v>
      </c>
      <c r="GE26">
        <v>0</v>
      </c>
      <c r="GF26">
        <v>0</v>
      </c>
      <c r="GG26">
        <v>0</v>
      </c>
      <c r="GH26">
        <v>0</v>
      </c>
      <c r="GI26">
        <v>0</v>
      </c>
      <c r="GJ26">
        <v>0</v>
      </c>
      <c r="GK26">
        <v>0</v>
      </c>
      <c r="GL26">
        <v>0</v>
      </c>
      <c r="GM26">
        <v>0</v>
      </c>
      <c r="GN26">
        <v>0</v>
      </c>
      <c r="GO26">
        <v>0</v>
      </c>
      <c r="GP26">
        <v>0</v>
      </c>
      <c r="GQ26">
        <v>0</v>
      </c>
      <c r="GR26">
        <v>0</v>
      </c>
      <c r="GS26">
        <v>0</v>
      </c>
      <c r="GT26">
        <v>1110298</v>
      </c>
      <c r="GU26">
        <v>24307</v>
      </c>
    </row>
    <row r="27" spans="1:203" x14ac:dyDescent="0.2">
      <c r="A27" t="str">
        <v>Test 24</v>
      </c>
      <c r="B27" t="str">
        <v>Test compound</v>
      </c>
      <c r="C27" s="85" t="str">
        <v>Target Response</v>
      </c>
      <c r="D27" s="66">
        <v>0</v>
      </c>
      <c r="E27" s="66">
        <v>0</v>
      </c>
      <c r="F27" s="66">
        <v>0</v>
      </c>
      <c r="G27" s="66">
        <v>0</v>
      </c>
      <c r="H27" s="66">
        <v>0</v>
      </c>
      <c r="I27" s="66">
        <v>0</v>
      </c>
      <c r="J27" s="66">
        <v>0</v>
      </c>
      <c r="K27" s="66">
        <v>0</v>
      </c>
      <c r="L27" s="66">
        <v>0</v>
      </c>
      <c r="M27" s="66">
        <v>0</v>
      </c>
      <c r="N27" s="66">
        <v>0</v>
      </c>
      <c r="O27" s="66">
        <v>0</v>
      </c>
      <c r="P27" s="66">
        <v>0</v>
      </c>
      <c r="Q27" s="66">
        <v>0</v>
      </c>
      <c r="R27" s="66">
        <v>0</v>
      </c>
      <c r="S27" s="66">
        <v>0</v>
      </c>
      <c r="T27" s="66">
        <v>0</v>
      </c>
      <c r="U27" s="66">
        <v>0</v>
      </c>
      <c r="V27" s="66">
        <v>0</v>
      </c>
      <c r="W27" s="66">
        <v>0</v>
      </c>
      <c r="X27" s="66">
        <v>0</v>
      </c>
      <c r="Y27" s="66">
        <v>0</v>
      </c>
      <c r="Z27" s="66">
        <v>0</v>
      </c>
      <c r="AA27" s="66">
        <v>0</v>
      </c>
      <c r="AB27" s="66">
        <v>0</v>
      </c>
      <c r="AC27" s="66">
        <v>0</v>
      </c>
      <c r="AD27" s="66">
        <v>0</v>
      </c>
      <c r="AE27" s="66">
        <v>0</v>
      </c>
      <c r="AF27" s="66">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v>0</v>
      </c>
      <c r="BE27">
        <v>0</v>
      </c>
      <c r="BF27">
        <v>0</v>
      </c>
      <c r="BG27">
        <v>0</v>
      </c>
      <c r="BH27">
        <v>0</v>
      </c>
      <c r="BI27">
        <v>0</v>
      </c>
      <c r="BJ27">
        <v>0</v>
      </c>
      <c r="BK27">
        <v>0</v>
      </c>
      <c r="BL27">
        <v>0</v>
      </c>
      <c r="BM27">
        <v>0</v>
      </c>
      <c r="BN27">
        <v>0</v>
      </c>
      <c r="BO27">
        <v>0</v>
      </c>
      <c r="BP27">
        <v>0</v>
      </c>
      <c r="BQ27">
        <v>0</v>
      </c>
      <c r="BR27">
        <v>0</v>
      </c>
      <c r="BS27">
        <v>0</v>
      </c>
      <c r="BT27">
        <v>0</v>
      </c>
      <c r="BU27">
        <v>0</v>
      </c>
      <c r="BV27">
        <v>0</v>
      </c>
      <c r="BW27">
        <v>0</v>
      </c>
      <c r="BX27">
        <v>0</v>
      </c>
      <c r="BY27">
        <v>0</v>
      </c>
      <c r="BZ27">
        <v>0</v>
      </c>
      <c r="CA27">
        <v>0</v>
      </c>
      <c r="CB27">
        <v>0</v>
      </c>
      <c r="CC27">
        <v>0</v>
      </c>
      <c r="CD27">
        <v>0</v>
      </c>
      <c r="CE27">
        <v>0</v>
      </c>
      <c r="CF27">
        <v>0</v>
      </c>
      <c r="CG27">
        <v>0</v>
      </c>
      <c r="CH27">
        <v>0</v>
      </c>
      <c r="CI27">
        <v>0</v>
      </c>
      <c r="CJ27">
        <v>0</v>
      </c>
      <c r="CK27">
        <v>0</v>
      </c>
      <c r="CL27">
        <v>0</v>
      </c>
      <c r="CM27">
        <v>0</v>
      </c>
      <c r="CN27">
        <v>0</v>
      </c>
      <c r="CO27">
        <v>0</v>
      </c>
      <c r="CP27">
        <v>0</v>
      </c>
      <c r="CQ27">
        <v>0</v>
      </c>
      <c r="CR27">
        <v>0</v>
      </c>
      <c r="CS27">
        <v>0</v>
      </c>
      <c r="CT27">
        <v>0</v>
      </c>
      <c r="CU27">
        <v>0</v>
      </c>
      <c r="CV27">
        <v>0</v>
      </c>
      <c r="CW27">
        <v>0</v>
      </c>
      <c r="CX27">
        <v>0</v>
      </c>
      <c r="CY27">
        <v>0</v>
      </c>
      <c r="CZ27">
        <v>0</v>
      </c>
      <c r="DA27">
        <v>0</v>
      </c>
      <c r="DB27">
        <v>0</v>
      </c>
      <c r="DC27">
        <v>0</v>
      </c>
      <c r="DD27">
        <v>0</v>
      </c>
      <c r="DE27">
        <v>0</v>
      </c>
      <c r="DF27">
        <v>0</v>
      </c>
      <c r="DG27">
        <v>0</v>
      </c>
      <c r="DH27">
        <v>0</v>
      </c>
      <c r="DI27">
        <v>0</v>
      </c>
      <c r="DJ27">
        <v>0</v>
      </c>
      <c r="DK27">
        <v>0</v>
      </c>
      <c r="DL27">
        <v>0</v>
      </c>
      <c r="DM27">
        <v>0</v>
      </c>
      <c r="DN27">
        <v>0</v>
      </c>
      <c r="DO27">
        <v>0</v>
      </c>
      <c r="DP27">
        <v>0</v>
      </c>
      <c r="DQ27">
        <v>0</v>
      </c>
      <c r="DR27">
        <v>0</v>
      </c>
      <c r="DS27">
        <v>0</v>
      </c>
      <c r="DT27">
        <v>0</v>
      </c>
      <c r="DU27">
        <v>0</v>
      </c>
      <c r="DV27">
        <v>0</v>
      </c>
      <c r="DW27">
        <v>0</v>
      </c>
      <c r="DX27">
        <v>0</v>
      </c>
      <c r="DY27">
        <v>0</v>
      </c>
      <c r="DZ27">
        <v>0</v>
      </c>
      <c r="EA27">
        <v>0</v>
      </c>
      <c r="EB27">
        <v>0</v>
      </c>
      <c r="EC27">
        <v>0</v>
      </c>
      <c r="ED27">
        <v>0</v>
      </c>
      <c r="EE27">
        <v>0</v>
      </c>
      <c r="EF27">
        <v>0</v>
      </c>
      <c r="EG27">
        <v>0</v>
      </c>
      <c r="EH27">
        <v>0</v>
      </c>
      <c r="EI27">
        <v>0</v>
      </c>
      <c r="EJ27">
        <v>0</v>
      </c>
      <c r="EK27">
        <v>0</v>
      </c>
      <c r="EL27">
        <v>0</v>
      </c>
      <c r="EM27">
        <v>0</v>
      </c>
      <c r="EN27">
        <v>0</v>
      </c>
      <c r="EO27">
        <v>0</v>
      </c>
      <c r="EP27">
        <v>0</v>
      </c>
      <c r="EQ27">
        <v>0</v>
      </c>
      <c r="ER27">
        <v>0</v>
      </c>
      <c r="ES27">
        <v>0</v>
      </c>
      <c r="ET27">
        <v>0</v>
      </c>
      <c r="EU27">
        <v>0</v>
      </c>
      <c r="EV27">
        <v>0</v>
      </c>
      <c r="EW27">
        <v>0</v>
      </c>
      <c r="EX27">
        <v>0</v>
      </c>
      <c r="EY27">
        <v>0</v>
      </c>
      <c r="EZ27">
        <v>0</v>
      </c>
      <c r="FA27">
        <v>0</v>
      </c>
      <c r="FB27">
        <v>0</v>
      </c>
      <c r="FC27">
        <v>0</v>
      </c>
      <c r="FD27">
        <v>0</v>
      </c>
      <c r="FE27">
        <v>0</v>
      </c>
      <c r="FF27">
        <v>0</v>
      </c>
      <c r="FG27">
        <v>0</v>
      </c>
      <c r="FH27">
        <v>0</v>
      </c>
      <c r="FI27">
        <v>0</v>
      </c>
      <c r="FJ27">
        <v>0</v>
      </c>
      <c r="FK27">
        <v>0</v>
      </c>
      <c r="FL27">
        <v>0</v>
      </c>
      <c r="FM27">
        <v>0</v>
      </c>
      <c r="FN27">
        <v>0</v>
      </c>
      <c r="FO27">
        <v>0</v>
      </c>
      <c r="FP27">
        <v>0</v>
      </c>
      <c r="FQ27">
        <v>0</v>
      </c>
      <c r="FR27">
        <v>0</v>
      </c>
      <c r="FS27">
        <v>0</v>
      </c>
      <c r="FT27">
        <v>0</v>
      </c>
      <c r="FU27">
        <v>0</v>
      </c>
      <c r="FV27">
        <v>0</v>
      </c>
      <c r="FW27">
        <v>0</v>
      </c>
      <c r="FX27">
        <v>0</v>
      </c>
      <c r="FY27">
        <v>0</v>
      </c>
      <c r="FZ27">
        <v>0</v>
      </c>
      <c r="GA27">
        <v>0</v>
      </c>
      <c r="GB27">
        <v>0</v>
      </c>
      <c r="GC27">
        <v>0</v>
      </c>
      <c r="GD27">
        <v>0</v>
      </c>
      <c r="GE27">
        <v>0</v>
      </c>
      <c r="GF27">
        <v>0</v>
      </c>
      <c r="GG27">
        <v>0</v>
      </c>
      <c r="GH27">
        <v>0</v>
      </c>
      <c r="GI27">
        <v>0</v>
      </c>
      <c r="GJ27">
        <v>0</v>
      </c>
      <c r="GK27">
        <v>0</v>
      </c>
      <c r="GL27">
        <v>0</v>
      </c>
      <c r="GM27">
        <v>0</v>
      </c>
      <c r="GN27">
        <v>0</v>
      </c>
      <c r="GO27">
        <v>0</v>
      </c>
      <c r="GP27">
        <v>0</v>
      </c>
      <c r="GQ27">
        <v>0</v>
      </c>
      <c r="GR27">
        <v>0</v>
      </c>
      <c r="GS27">
        <v>0</v>
      </c>
      <c r="GT27">
        <v>1247427</v>
      </c>
      <c r="GU27">
        <v>8921</v>
      </c>
    </row>
    <row r="28" spans="1:203" x14ac:dyDescent="0.2">
      <c r="A28" t="str">
        <v>Test 25</v>
      </c>
      <c r="B28" t="str">
        <v>Test compound</v>
      </c>
      <c r="C28" s="85" t="str">
        <v>Target Response</v>
      </c>
      <c r="D28" s="66">
        <v>0</v>
      </c>
      <c r="E28" s="66">
        <v>0</v>
      </c>
      <c r="F28" s="66">
        <v>0</v>
      </c>
      <c r="G28" s="66">
        <v>0</v>
      </c>
      <c r="H28" s="66">
        <v>0</v>
      </c>
      <c r="I28" s="66">
        <v>0</v>
      </c>
      <c r="J28" s="66">
        <v>0</v>
      </c>
      <c r="K28" s="66">
        <v>0</v>
      </c>
      <c r="L28" s="66">
        <v>0</v>
      </c>
      <c r="M28" s="66">
        <v>0</v>
      </c>
      <c r="N28" s="66">
        <v>0</v>
      </c>
      <c r="O28" s="66">
        <v>0</v>
      </c>
      <c r="P28" s="66">
        <v>0</v>
      </c>
      <c r="Q28" s="66">
        <v>0</v>
      </c>
      <c r="R28" s="66">
        <v>0</v>
      </c>
      <c r="S28" s="66">
        <v>0</v>
      </c>
      <c r="T28" s="66">
        <v>0</v>
      </c>
      <c r="U28" s="66">
        <v>0</v>
      </c>
      <c r="V28" s="66">
        <v>0</v>
      </c>
      <c r="W28" s="66">
        <v>0</v>
      </c>
      <c r="X28" s="66">
        <v>0</v>
      </c>
      <c r="Y28" s="66">
        <v>0</v>
      </c>
      <c r="Z28" s="66">
        <v>0</v>
      </c>
      <c r="AA28" s="66">
        <v>0</v>
      </c>
      <c r="AB28" s="66">
        <v>0</v>
      </c>
      <c r="AC28" s="66">
        <v>0</v>
      </c>
      <c r="AD28" s="66">
        <v>0</v>
      </c>
      <c r="AE28" s="66">
        <v>0</v>
      </c>
      <c r="AF28" s="66">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v>0</v>
      </c>
      <c r="BE28">
        <v>0</v>
      </c>
      <c r="BF28">
        <v>0</v>
      </c>
      <c r="BG28">
        <v>0</v>
      </c>
      <c r="BH28">
        <v>0</v>
      </c>
      <c r="BI28">
        <v>0</v>
      </c>
      <c r="BJ28">
        <v>0</v>
      </c>
      <c r="BK28">
        <v>0</v>
      </c>
      <c r="BL28">
        <v>0</v>
      </c>
      <c r="BM28">
        <v>0</v>
      </c>
      <c r="BN28">
        <v>0</v>
      </c>
      <c r="BO28">
        <v>0</v>
      </c>
      <c r="BP28">
        <v>0</v>
      </c>
      <c r="BQ28">
        <v>0</v>
      </c>
      <c r="BR28">
        <v>0</v>
      </c>
      <c r="BS28">
        <v>0</v>
      </c>
      <c r="BT28">
        <v>0</v>
      </c>
      <c r="BU28">
        <v>0</v>
      </c>
      <c r="BV28">
        <v>0</v>
      </c>
      <c r="BW28">
        <v>0</v>
      </c>
      <c r="BX28">
        <v>0</v>
      </c>
      <c r="BY28">
        <v>0</v>
      </c>
      <c r="BZ28">
        <v>0</v>
      </c>
      <c r="CA28">
        <v>0</v>
      </c>
      <c r="CB28">
        <v>0</v>
      </c>
      <c r="CC28">
        <v>0</v>
      </c>
      <c r="CD28">
        <v>0</v>
      </c>
      <c r="CE28">
        <v>0</v>
      </c>
      <c r="CF28">
        <v>0</v>
      </c>
      <c r="CG28">
        <v>0</v>
      </c>
      <c r="CH28">
        <v>0</v>
      </c>
      <c r="CI28">
        <v>0</v>
      </c>
      <c r="CJ28">
        <v>0</v>
      </c>
      <c r="CK28">
        <v>0</v>
      </c>
      <c r="CL28">
        <v>0</v>
      </c>
      <c r="CM28">
        <v>0</v>
      </c>
      <c r="CN28">
        <v>0</v>
      </c>
      <c r="CO28">
        <v>0</v>
      </c>
      <c r="CP28">
        <v>0</v>
      </c>
      <c r="CQ28">
        <v>0</v>
      </c>
      <c r="CR28">
        <v>0</v>
      </c>
      <c r="CS28">
        <v>0</v>
      </c>
      <c r="CT28">
        <v>0</v>
      </c>
      <c r="CU28">
        <v>0</v>
      </c>
      <c r="CV28">
        <v>0</v>
      </c>
      <c r="CW28">
        <v>0</v>
      </c>
      <c r="CX28">
        <v>0</v>
      </c>
      <c r="CY28">
        <v>0</v>
      </c>
      <c r="CZ28">
        <v>0</v>
      </c>
      <c r="DA28">
        <v>0</v>
      </c>
      <c r="DB28">
        <v>0</v>
      </c>
      <c r="DC28">
        <v>0</v>
      </c>
      <c r="DD28">
        <v>0</v>
      </c>
      <c r="DE28">
        <v>0</v>
      </c>
      <c r="DF28">
        <v>0</v>
      </c>
      <c r="DG28">
        <v>0</v>
      </c>
      <c r="DH28">
        <v>0</v>
      </c>
      <c r="DI28">
        <v>0</v>
      </c>
      <c r="DJ28">
        <v>0</v>
      </c>
      <c r="DK28">
        <v>0</v>
      </c>
      <c r="DL28">
        <v>0</v>
      </c>
      <c r="DM28">
        <v>0</v>
      </c>
      <c r="DN28">
        <v>0</v>
      </c>
      <c r="DO28">
        <v>0</v>
      </c>
      <c r="DP28">
        <v>0</v>
      </c>
      <c r="DQ28">
        <v>0</v>
      </c>
      <c r="DR28">
        <v>0</v>
      </c>
      <c r="DS28">
        <v>0</v>
      </c>
      <c r="DT28">
        <v>0</v>
      </c>
      <c r="DU28">
        <v>0</v>
      </c>
      <c r="DV28">
        <v>0</v>
      </c>
      <c r="DW28">
        <v>0</v>
      </c>
      <c r="DX28">
        <v>0</v>
      </c>
      <c r="DY28">
        <v>0</v>
      </c>
      <c r="DZ28">
        <v>0</v>
      </c>
      <c r="EA28">
        <v>0</v>
      </c>
      <c r="EB28">
        <v>0</v>
      </c>
      <c r="EC28">
        <v>0</v>
      </c>
      <c r="ED28">
        <v>0</v>
      </c>
      <c r="EE28">
        <v>0</v>
      </c>
      <c r="EF28">
        <v>0</v>
      </c>
      <c r="EG28">
        <v>0</v>
      </c>
      <c r="EH28">
        <v>0</v>
      </c>
      <c r="EI28">
        <v>0</v>
      </c>
      <c r="EJ28">
        <v>0</v>
      </c>
      <c r="EK28">
        <v>0</v>
      </c>
      <c r="EL28">
        <v>0</v>
      </c>
      <c r="EM28">
        <v>0</v>
      </c>
      <c r="EN28">
        <v>0</v>
      </c>
      <c r="EO28">
        <v>0</v>
      </c>
      <c r="EP28">
        <v>0</v>
      </c>
      <c r="EQ28">
        <v>0</v>
      </c>
      <c r="ER28">
        <v>0</v>
      </c>
      <c r="ES28">
        <v>0</v>
      </c>
      <c r="ET28">
        <v>0</v>
      </c>
      <c r="EU28">
        <v>0</v>
      </c>
      <c r="EV28">
        <v>0</v>
      </c>
      <c r="EW28">
        <v>0</v>
      </c>
      <c r="EX28">
        <v>0</v>
      </c>
      <c r="EY28">
        <v>0</v>
      </c>
      <c r="EZ28">
        <v>0</v>
      </c>
      <c r="FA28">
        <v>0</v>
      </c>
      <c r="FB28">
        <v>0</v>
      </c>
      <c r="FC28">
        <v>0</v>
      </c>
      <c r="FD28">
        <v>0</v>
      </c>
      <c r="FE28">
        <v>0</v>
      </c>
      <c r="FF28">
        <v>0</v>
      </c>
      <c r="FG28">
        <v>0</v>
      </c>
      <c r="FH28">
        <v>0</v>
      </c>
      <c r="FI28">
        <v>0</v>
      </c>
      <c r="FJ28">
        <v>0</v>
      </c>
      <c r="FK28">
        <v>0</v>
      </c>
      <c r="FL28">
        <v>0</v>
      </c>
      <c r="FM28">
        <v>0</v>
      </c>
      <c r="FN28">
        <v>0</v>
      </c>
      <c r="FO28">
        <v>0</v>
      </c>
      <c r="FP28">
        <v>0</v>
      </c>
      <c r="FQ28">
        <v>0</v>
      </c>
      <c r="FR28">
        <v>0</v>
      </c>
      <c r="FS28">
        <v>0</v>
      </c>
      <c r="FT28">
        <v>0</v>
      </c>
      <c r="FU28">
        <v>0</v>
      </c>
      <c r="FV28">
        <v>0</v>
      </c>
      <c r="FW28">
        <v>0</v>
      </c>
      <c r="FX28">
        <v>0</v>
      </c>
      <c r="FY28">
        <v>0</v>
      </c>
      <c r="FZ28">
        <v>0</v>
      </c>
      <c r="GA28">
        <v>0</v>
      </c>
      <c r="GB28">
        <v>0</v>
      </c>
      <c r="GC28">
        <v>0</v>
      </c>
      <c r="GD28">
        <v>0</v>
      </c>
      <c r="GE28">
        <v>0</v>
      </c>
      <c r="GF28">
        <v>0</v>
      </c>
      <c r="GG28">
        <v>0</v>
      </c>
      <c r="GH28">
        <v>0</v>
      </c>
      <c r="GI28">
        <v>0</v>
      </c>
      <c r="GJ28">
        <v>0</v>
      </c>
      <c r="GK28">
        <v>0</v>
      </c>
      <c r="GL28">
        <v>0</v>
      </c>
      <c r="GM28">
        <v>0</v>
      </c>
      <c r="GN28">
        <v>0</v>
      </c>
      <c r="GO28">
        <v>0</v>
      </c>
      <c r="GP28">
        <v>0</v>
      </c>
      <c r="GQ28">
        <v>0</v>
      </c>
      <c r="GR28">
        <v>0</v>
      </c>
      <c r="GS28">
        <v>0</v>
      </c>
      <c r="GT28">
        <v>1329463</v>
      </c>
      <c r="GU28">
        <v>11071</v>
      </c>
    </row>
    <row r="29" spans="1:203" x14ac:dyDescent="0.2">
      <c r="A29" t="str">
        <v>Test 26</v>
      </c>
      <c r="B29" t="str">
        <v>Test compound</v>
      </c>
      <c r="C29" s="85" t="str">
        <v>Target Response</v>
      </c>
      <c r="D29" s="66">
        <v>0</v>
      </c>
      <c r="E29" s="66">
        <v>0</v>
      </c>
      <c r="F29" s="66">
        <v>0</v>
      </c>
      <c r="G29" s="66">
        <v>0</v>
      </c>
      <c r="H29" s="66">
        <v>0</v>
      </c>
      <c r="I29" s="66">
        <v>0</v>
      </c>
      <c r="J29" s="66">
        <v>0</v>
      </c>
      <c r="K29" s="66">
        <v>0</v>
      </c>
      <c r="L29" s="66">
        <v>0</v>
      </c>
      <c r="M29" s="66">
        <v>0</v>
      </c>
      <c r="N29" s="66">
        <v>0</v>
      </c>
      <c r="O29" s="66">
        <v>0</v>
      </c>
      <c r="P29" s="66">
        <v>0</v>
      </c>
      <c r="Q29" s="66">
        <v>0</v>
      </c>
      <c r="R29" s="66">
        <v>0</v>
      </c>
      <c r="S29" s="66">
        <v>0</v>
      </c>
      <c r="T29" s="66">
        <v>0</v>
      </c>
      <c r="U29" s="66">
        <v>0</v>
      </c>
      <c r="V29" s="66">
        <v>0</v>
      </c>
      <c r="W29" s="66">
        <v>0</v>
      </c>
      <c r="X29" s="66">
        <v>0</v>
      </c>
      <c r="Y29" s="66">
        <v>0</v>
      </c>
      <c r="Z29" s="66">
        <v>0</v>
      </c>
      <c r="AA29" s="66">
        <v>0</v>
      </c>
      <c r="AB29" s="66">
        <v>0</v>
      </c>
      <c r="AC29" s="66">
        <v>0</v>
      </c>
      <c r="AD29" s="66">
        <v>0</v>
      </c>
      <c r="AE29" s="66">
        <v>0</v>
      </c>
      <c r="AF29" s="66">
        <v>0</v>
      </c>
      <c r="AG29">
        <v>0</v>
      </c>
      <c r="AH29">
        <v>0</v>
      </c>
      <c r="AI29">
        <v>0</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v>0</v>
      </c>
      <c r="BE29">
        <v>0</v>
      </c>
      <c r="BF29">
        <v>0</v>
      </c>
      <c r="BG29">
        <v>0</v>
      </c>
      <c r="BH29">
        <v>0</v>
      </c>
      <c r="BI29">
        <v>0</v>
      </c>
      <c r="BJ29">
        <v>0</v>
      </c>
      <c r="BK29">
        <v>0</v>
      </c>
      <c r="BL29">
        <v>0</v>
      </c>
      <c r="BM29">
        <v>0</v>
      </c>
      <c r="BN29">
        <v>0</v>
      </c>
      <c r="BO29">
        <v>0</v>
      </c>
      <c r="BP29">
        <v>0</v>
      </c>
      <c r="BQ29">
        <v>0</v>
      </c>
      <c r="BR29">
        <v>0</v>
      </c>
      <c r="BS29">
        <v>0</v>
      </c>
      <c r="BT29">
        <v>0</v>
      </c>
      <c r="BU29">
        <v>0</v>
      </c>
      <c r="BV29">
        <v>0</v>
      </c>
      <c r="BW29">
        <v>0</v>
      </c>
      <c r="BX29">
        <v>0</v>
      </c>
      <c r="BY29">
        <v>0</v>
      </c>
      <c r="BZ29">
        <v>0</v>
      </c>
      <c r="CA29">
        <v>0</v>
      </c>
      <c r="CB29">
        <v>0</v>
      </c>
      <c r="CC29">
        <v>0</v>
      </c>
      <c r="CD29">
        <v>0</v>
      </c>
      <c r="CE29">
        <v>0</v>
      </c>
      <c r="CF29">
        <v>0</v>
      </c>
      <c r="CG29">
        <v>0</v>
      </c>
      <c r="CH29">
        <v>0</v>
      </c>
      <c r="CI29">
        <v>0</v>
      </c>
      <c r="CJ29">
        <v>0</v>
      </c>
      <c r="CK29">
        <v>0</v>
      </c>
      <c r="CL29">
        <v>0</v>
      </c>
      <c r="CM29">
        <v>0</v>
      </c>
      <c r="CN29">
        <v>0</v>
      </c>
      <c r="CO29">
        <v>0</v>
      </c>
      <c r="CP29">
        <v>0</v>
      </c>
      <c r="CQ29">
        <v>0</v>
      </c>
      <c r="CR29">
        <v>0</v>
      </c>
      <c r="CS29">
        <v>0</v>
      </c>
      <c r="CT29">
        <v>0</v>
      </c>
      <c r="CU29">
        <v>0</v>
      </c>
      <c r="CV29">
        <v>0</v>
      </c>
      <c r="CW29">
        <v>0</v>
      </c>
      <c r="CX29">
        <v>0</v>
      </c>
      <c r="CY29">
        <v>0</v>
      </c>
      <c r="CZ29">
        <v>0</v>
      </c>
      <c r="DA29">
        <v>0</v>
      </c>
      <c r="DB29">
        <v>0</v>
      </c>
      <c r="DC29">
        <v>0</v>
      </c>
      <c r="DD29">
        <v>0</v>
      </c>
      <c r="DE29">
        <v>0</v>
      </c>
      <c r="DF29">
        <v>0</v>
      </c>
      <c r="DG29">
        <v>0</v>
      </c>
      <c r="DH29">
        <v>0</v>
      </c>
      <c r="DI29">
        <v>0</v>
      </c>
      <c r="DJ29">
        <v>0</v>
      </c>
      <c r="DK29">
        <v>0</v>
      </c>
      <c r="DL29">
        <v>0</v>
      </c>
      <c r="DM29">
        <v>0</v>
      </c>
      <c r="DN29">
        <v>0</v>
      </c>
      <c r="DO29">
        <v>0</v>
      </c>
      <c r="DP29">
        <v>0</v>
      </c>
      <c r="DQ29">
        <v>0</v>
      </c>
      <c r="DR29">
        <v>0</v>
      </c>
      <c r="DS29">
        <v>0</v>
      </c>
      <c r="DT29">
        <v>0</v>
      </c>
      <c r="DU29">
        <v>0</v>
      </c>
      <c r="DV29">
        <v>0</v>
      </c>
      <c r="DW29">
        <v>0</v>
      </c>
      <c r="DX29">
        <v>0</v>
      </c>
      <c r="DY29">
        <v>0</v>
      </c>
      <c r="DZ29">
        <v>0</v>
      </c>
      <c r="EA29">
        <v>0</v>
      </c>
      <c r="EB29">
        <v>0</v>
      </c>
      <c r="EC29">
        <v>0</v>
      </c>
      <c r="ED29">
        <v>0</v>
      </c>
      <c r="EE29">
        <v>0</v>
      </c>
      <c r="EF29">
        <v>0</v>
      </c>
      <c r="EG29">
        <v>0</v>
      </c>
      <c r="EH29">
        <v>0</v>
      </c>
      <c r="EI29">
        <v>0</v>
      </c>
      <c r="EJ29">
        <v>0</v>
      </c>
      <c r="EK29">
        <v>0</v>
      </c>
      <c r="EL29">
        <v>0</v>
      </c>
      <c r="EM29">
        <v>0</v>
      </c>
      <c r="EN29">
        <v>0</v>
      </c>
      <c r="EO29">
        <v>0</v>
      </c>
      <c r="EP29">
        <v>0</v>
      </c>
      <c r="EQ29">
        <v>0</v>
      </c>
      <c r="ER29">
        <v>0</v>
      </c>
      <c r="ES29">
        <v>0</v>
      </c>
      <c r="ET29">
        <v>0</v>
      </c>
      <c r="EU29">
        <v>0</v>
      </c>
      <c r="EV29">
        <v>0</v>
      </c>
      <c r="EW29">
        <v>0</v>
      </c>
      <c r="EX29">
        <v>0</v>
      </c>
      <c r="EY29">
        <v>0</v>
      </c>
      <c r="EZ29">
        <v>0</v>
      </c>
      <c r="FA29">
        <v>0</v>
      </c>
      <c r="FB29">
        <v>0</v>
      </c>
      <c r="FC29">
        <v>0</v>
      </c>
      <c r="FD29">
        <v>0</v>
      </c>
      <c r="FE29">
        <v>0</v>
      </c>
      <c r="FF29">
        <v>0</v>
      </c>
      <c r="FG29">
        <v>0</v>
      </c>
      <c r="FH29">
        <v>0</v>
      </c>
      <c r="FI29">
        <v>0</v>
      </c>
      <c r="FJ29">
        <v>0</v>
      </c>
      <c r="FK29">
        <v>0</v>
      </c>
      <c r="FL29">
        <v>0</v>
      </c>
      <c r="FM29">
        <v>0</v>
      </c>
      <c r="FN29">
        <v>0</v>
      </c>
      <c r="FO29">
        <v>0</v>
      </c>
      <c r="FP29">
        <v>0</v>
      </c>
      <c r="FQ29">
        <v>0</v>
      </c>
      <c r="FR29">
        <v>0</v>
      </c>
      <c r="FS29">
        <v>0</v>
      </c>
      <c r="FT29">
        <v>0</v>
      </c>
      <c r="FU29">
        <v>0</v>
      </c>
      <c r="FV29">
        <v>0</v>
      </c>
      <c r="FW29">
        <v>0</v>
      </c>
      <c r="FX29">
        <v>0</v>
      </c>
      <c r="FY29">
        <v>0</v>
      </c>
      <c r="FZ29">
        <v>0</v>
      </c>
      <c r="GA29">
        <v>0</v>
      </c>
      <c r="GB29">
        <v>0</v>
      </c>
      <c r="GC29">
        <v>0</v>
      </c>
      <c r="GD29">
        <v>0</v>
      </c>
      <c r="GE29">
        <v>0</v>
      </c>
      <c r="GF29">
        <v>0</v>
      </c>
      <c r="GG29">
        <v>0</v>
      </c>
      <c r="GH29">
        <v>0</v>
      </c>
      <c r="GI29">
        <v>0</v>
      </c>
      <c r="GJ29">
        <v>0</v>
      </c>
      <c r="GK29">
        <v>0</v>
      </c>
      <c r="GL29">
        <v>0</v>
      </c>
      <c r="GM29">
        <v>0</v>
      </c>
      <c r="GN29">
        <v>0</v>
      </c>
      <c r="GO29">
        <v>0</v>
      </c>
      <c r="GP29">
        <v>0</v>
      </c>
      <c r="GQ29">
        <v>0</v>
      </c>
      <c r="GR29">
        <v>0</v>
      </c>
      <c r="GS29">
        <v>0</v>
      </c>
      <c r="GT29">
        <v>1365985</v>
      </c>
      <c r="GU29">
        <v>8660</v>
      </c>
    </row>
    <row r="30" spans="1:203" x14ac:dyDescent="0.2">
      <c r="A30" t="str">
        <v>Test 27</v>
      </c>
      <c r="B30" t="str">
        <v>Test compound</v>
      </c>
      <c r="C30" s="85" t="str">
        <v>Target Response</v>
      </c>
      <c r="D30" s="66">
        <v>0</v>
      </c>
      <c r="E30" s="66">
        <v>0</v>
      </c>
      <c r="F30" s="66">
        <v>0</v>
      </c>
      <c r="G30" s="66">
        <v>0</v>
      </c>
      <c r="H30" s="66">
        <v>0</v>
      </c>
      <c r="I30" s="66">
        <v>0</v>
      </c>
      <c r="J30" s="66">
        <v>0</v>
      </c>
      <c r="K30" s="66">
        <v>0</v>
      </c>
      <c r="L30" s="66">
        <v>0</v>
      </c>
      <c r="M30" s="66">
        <v>0</v>
      </c>
      <c r="N30" s="66">
        <v>0</v>
      </c>
      <c r="O30" s="66">
        <v>0</v>
      </c>
      <c r="P30" s="66">
        <v>0</v>
      </c>
      <c r="Q30" s="66">
        <v>0</v>
      </c>
      <c r="R30" s="66">
        <v>0</v>
      </c>
      <c r="S30" s="66">
        <v>0</v>
      </c>
      <c r="T30" s="66">
        <v>0</v>
      </c>
      <c r="U30" s="66">
        <v>0</v>
      </c>
      <c r="V30" s="66">
        <v>0</v>
      </c>
      <c r="W30" s="66">
        <v>0</v>
      </c>
      <c r="X30" s="66">
        <v>0</v>
      </c>
      <c r="Y30" s="66">
        <v>0</v>
      </c>
      <c r="Z30" s="66">
        <v>0</v>
      </c>
      <c r="AA30" s="66">
        <v>0</v>
      </c>
      <c r="AB30" s="66">
        <v>0</v>
      </c>
      <c r="AC30" s="66">
        <v>0</v>
      </c>
      <c r="AD30" s="66">
        <v>0</v>
      </c>
      <c r="AE30" s="66">
        <v>0</v>
      </c>
      <c r="AF30" s="66">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v>0</v>
      </c>
      <c r="BL30">
        <v>0</v>
      </c>
      <c r="BM30">
        <v>0</v>
      </c>
      <c r="BN30">
        <v>0</v>
      </c>
      <c r="BO30">
        <v>0</v>
      </c>
      <c r="BP30">
        <v>0</v>
      </c>
      <c r="BQ30">
        <v>0</v>
      </c>
      <c r="BR30">
        <v>0</v>
      </c>
      <c r="BS30">
        <v>0</v>
      </c>
      <c r="BT30">
        <v>0</v>
      </c>
      <c r="BU30">
        <v>0</v>
      </c>
      <c r="BV30">
        <v>0</v>
      </c>
      <c r="BW30">
        <v>0</v>
      </c>
      <c r="BX30">
        <v>0</v>
      </c>
      <c r="BY30">
        <v>0</v>
      </c>
      <c r="BZ30">
        <v>0</v>
      </c>
      <c r="CA30">
        <v>0</v>
      </c>
      <c r="CB30">
        <v>0</v>
      </c>
      <c r="CC30">
        <v>0</v>
      </c>
      <c r="CD30">
        <v>0</v>
      </c>
      <c r="CE30">
        <v>0</v>
      </c>
      <c r="CF30">
        <v>0</v>
      </c>
      <c r="CG30">
        <v>0</v>
      </c>
      <c r="CH30">
        <v>0</v>
      </c>
      <c r="CI30">
        <v>0</v>
      </c>
      <c r="CJ30">
        <v>0</v>
      </c>
      <c r="CK30">
        <v>0</v>
      </c>
      <c r="CL30">
        <v>0</v>
      </c>
      <c r="CM30">
        <v>0</v>
      </c>
      <c r="CN30">
        <v>0</v>
      </c>
      <c r="CO30">
        <v>0</v>
      </c>
      <c r="CP30">
        <v>0</v>
      </c>
      <c r="CQ30">
        <v>0</v>
      </c>
      <c r="CR30">
        <v>0</v>
      </c>
      <c r="CS30">
        <v>0</v>
      </c>
      <c r="CT30">
        <v>0</v>
      </c>
      <c r="CU30">
        <v>0</v>
      </c>
      <c r="CV30">
        <v>0</v>
      </c>
      <c r="CW30">
        <v>0</v>
      </c>
      <c r="CX30">
        <v>0</v>
      </c>
      <c r="CY30">
        <v>0</v>
      </c>
      <c r="CZ30">
        <v>0</v>
      </c>
      <c r="DA30">
        <v>0</v>
      </c>
      <c r="DB30">
        <v>0</v>
      </c>
      <c r="DC30">
        <v>0</v>
      </c>
      <c r="DD30">
        <v>0</v>
      </c>
      <c r="DE30">
        <v>0</v>
      </c>
      <c r="DF30">
        <v>0</v>
      </c>
      <c r="DG30">
        <v>0</v>
      </c>
      <c r="DH30">
        <v>0</v>
      </c>
      <c r="DI30">
        <v>0</v>
      </c>
      <c r="DJ30">
        <v>0</v>
      </c>
      <c r="DK30">
        <v>0</v>
      </c>
      <c r="DL30">
        <v>0</v>
      </c>
      <c r="DM30">
        <v>0</v>
      </c>
      <c r="DN30">
        <v>0</v>
      </c>
      <c r="DO30">
        <v>0</v>
      </c>
      <c r="DP30">
        <v>0</v>
      </c>
      <c r="DQ30">
        <v>0</v>
      </c>
      <c r="DR30">
        <v>0</v>
      </c>
      <c r="DS30">
        <v>0</v>
      </c>
      <c r="DT30">
        <v>0</v>
      </c>
      <c r="DU30">
        <v>0</v>
      </c>
      <c r="DV30">
        <v>0</v>
      </c>
      <c r="DW30">
        <v>0</v>
      </c>
      <c r="DX30">
        <v>0</v>
      </c>
      <c r="DY30">
        <v>0</v>
      </c>
      <c r="DZ30">
        <v>0</v>
      </c>
      <c r="EA30">
        <v>0</v>
      </c>
      <c r="EB30">
        <v>0</v>
      </c>
      <c r="EC30">
        <v>0</v>
      </c>
      <c r="ED30">
        <v>0</v>
      </c>
      <c r="EE30">
        <v>0</v>
      </c>
      <c r="EF30">
        <v>0</v>
      </c>
      <c r="EG30">
        <v>0</v>
      </c>
      <c r="EH30">
        <v>0</v>
      </c>
      <c r="EI30">
        <v>0</v>
      </c>
      <c r="EJ30">
        <v>0</v>
      </c>
      <c r="EK30">
        <v>0</v>
      </c>
      <c r="EL30">
        <v>0</v>
      </c>
      <c r="EM30">
        <v>0</v>
      </c>
      <c r="EN30">
        <v>0</v>
      </c>
      <c r="EO30">
        <v>0</v>
      </c>
      <c r="EP30">
        <v>0</v>
      </c>
      <c r="EQ30">
        <v>0</v>
      </c>
      <c r="ER30">
        <v>0</v>
      </c>
      <c r="ES30">
        <v>0</v>
      </c>
      <c r="ET30">
        <v>0</v>
      </c>
      <c r="EU30">
        <v>0</v>
      </c>
      <c r="EV30">
        <v>0</v>
      </c>
      <c r="EW30">
        <v>0</v>
      </c>
      <c r="EX30">
        <v>0</v>
      </c>
      <c r="EY30">
        <v>0</v>
      </c>
      <c r="EZ30">
        <v>0</v>
      </c>
      <c r="FA30">
        <v>0</v>
      </c>
      <c r="FB30">
        <v>0</v>
      </c>
      <c r="FC30">
        <v>0</v>
      </c>
      <c r="FD30">
        <v>0</v>
      </c>
      <c r="FE30">
        <v>0</v>
      </c>
      <c r="FF30">
        <v>0</v>
      </c>
      <c r="FG30">
        <v>0</v>
      </c>
      <c r="FH30">
        <v>0</v>
      </c>
      <c r="FI30">
        <v>0</v>
      </c>
      <c r="FJ30">
        <v>0</v>
      </c>
      <c r="FK30">
        <v>0</v>
      </c>
      <c r="FL30">
        <v>0</v>
      </c>
      <c r="FM30">
        <v>0</v>
      </c>
      <c r="FN30">
        <v>0</v>
      </c>
      <c r="FO30">
        <v>0</v>
      </c>
      <c r="FP30">
        <v>0</v>
      </c>
      <c r="FQ30">
        <v>0</v>
      </c>
      <c r="FR30">
        <v>0</v>
      </c>
      <c r="FS30">
        <v>0</v>
      </c>
      <c r="FT30">
        <v>0</v>
      </c>
      <c r="FU30">
        <v>0</v>
      </c>
      <c r="FV30">
        <v>0</v>
      </c>
      <c r="FW30">
        <v>0</v>
      </c>
      <c r="FX30">
        <v>0</v>
      </c>
      <c r="FY30">
        <v>0</v>
      </c>
      <c r="FZ30">
        <v>0</v>
      </c>
      <c r="GA30">
        <v>0</v>
      </c>
      <c r="GB30">
        <v>0</v>
      </c>
      <c r="GC30">
        <v>0</v>
      </c>
      <c r="GD30">
        <v>0</v>
      </c>
      <c r="GE30">
        <v>0</v>
      </c>
      <c r="GF30">
        <v>0</v>
      </c>
      <c r="GG30">
        <v>0</v>
      </c>
      <c r="GH30">
        <v>0</v>
      </c>
      <c r="GI30">
        <v>0</v>
      </c>
      <c r="GJ30">
        <v>0</v>
      </c>
      <c r="GK30">
        <v>0</v>
      </c>
      <c r="GL30">
        <v>0</v>
      </c>
      <c r="GM30">
        <v>0</v>
      </c>
      <c r="GN30">
        <v>0</v>
      </c>
      <c r="GO30">
        <v>0</v>
      </c>
      <c r="GP30">
        <v>0</v>
      </c>
      <c r="GQ30">
        <v>0</v>
      </c>
      <c r="GR30">
        <v>0</v>
      </c>
      <c r="GS30">
        <v>0</v>
      </c>
      <c r="GT30">
        <v>1350444</v>
      </c>
      <c r="GU30">
        <v>11406</v>
      </c>
    </row>
    <row r="31" spans="1:203" x14ac:dyDescent="0.2">
      <c r="A31" t="str">
        <v>Test 28</v>
      </c>
      <c r="B31" t="str">
        <v>Test compound</v>
      </c>
      <c r="C31" s="85" t="str">
        <v>Target Response</v>
      </c>
      <c r="D31" s="66">
        <v>0</v>
      </c>
      <c r="E31" s="66">
        <v>0</v>
      </c>
      <c r="F31" s="66">
        <v>0</v>
      </c>
      <c r="G31" s="66">
        <v>0</v>
      </c>
      <c r="H31" s="66">
        <v>0</v>
      </c>
      <c r="I31" s="66">
        <v>0</v>
      </c>
      <c r="J31" s="66">
        <v>0</v>
      </c>
      <c r="K31" s="66">
        <v>0</v>
      </c>
      <c r="L31" s="66">
        <v>0</v>
      </c>
      <c r="M31" s="66">
        <v>0</v>
      </c>
      <c r="N31" s="66">
        <v>0</v>
      </c>
      <c r="O31" s="66">
        <v>0</v>
      </c>
      <c r="P31" s="66">
        <v>0</v>
      </c>
      <c r="Q31" s="66">
        <v>0</v>
      </c>
      <c r="R31" s="66">
        <v>0</v>
      </c>
      <c r="S31" s="66">
        <v>0</v>
      </c>
      <c r="T31" s="66">
        <v>0</v>
      </c>
      <c r="U31" s="66">
        <v>0</v>
      </c>
      <c r="V31" s="66">
        <v>0</v>
      </c>
      <c r="W31" s="66">
        <v>0</v>
      </c>
      <c r="X31" s="66">
        <v>0</v>
      </c>
      <c r="Y31" s="66">
        <v>0</v>
      </c>
      <c r="Z31" s="66">
        <v>0</v>
      </c>
      <c r="AA31" s="66">
        <v>0</v>
      </c>
      <c r="AB31" s="66">
        <v>0</v>
      </c>
      <c r="AC31" s="66">
        <v>0</v>
      </c>
      <c r="AD31" s="66">
        <v>0</v>
      </c>
      <c r="AE31" s="66">
        <v>0</v>
      </c>
      <c r="AF31" s="66">
        <v>0</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c r="BA31">
        <v>0</v>
      </c>
      <c r="BB31">
        <v>0</v>
      </c>
      <c r="BC31">
        <v>0</v>
      </c>
      <c r="BD31">
        <v>0</v>
      </c>
      <c r="BE31">
        <v>0</v>
      </c>
      <c r="BF31">
        <v>0</v>
      </c>
      <c r="BG31">
        <v>0</v>
      </c>
      <c r="BH31">
        <v>0</v>
      </c>
      <c r="BI31">
        <v>0</v>
      </c>
      <c r="BJ31">
        <v>0</v>
      </c>
      <c r="BK31">
        <v>0</v>
      </c>
      <c r="BL31">
        <v>0</v>
      </c>
      <c r="BM31">
        <v>0</v>
      </c>
      <c r="BN31">
        <v>0</v>
      </c>
      <c r="BO31">
        <v>0</v>
      </c>
      <c r="BP31">
        <v>0</v>
      </c>
      <c r="BQ31">
        <v>0</v>
      </c>
      <c r="BR31">
        <v>0</v>
      </c>
      <c r="BS31">
        <v>0</v>
      </c>
      <c r="BT31">
        <v>0</v>
      </c>
      <c r="BU31">
        <v>0</v>
      </c>
      <c r="BV31">
        <v>0</v>
      </c>
      <c r="BW31">
        <v>0</v>
      </c>
      <c r="BX31">
        <v>0</v>
      </c>
      <c r="BY31">
        <v>0</v>
      </c>
      <c r="BZ31">
        <v>0</v>
      </c>
      <c r="CA31">
        <v>0</v>
      </c>
      <c r="CB31">
        <v>0</v>
      </c>
      <c r="CC31">
        <v>0</v>
      </c>
      <c r="CD31">
        <v>0</v>
      </c>
      <c r="CE31">
        <v>0</v>
      </c>
      <c r="CF31">
        <v>0</v>
      </c>
      <c r="CG31">
        <v>0</v>
      </c>
      <c r="CH31">
        <v>0</v>
      </c>
      <c r="CI31">
        <v>0</v>
      </c>
      <c r="CJ31">
        <v>0</v>
      </c>
      <c r="CK31">
        <v>0</v>
      </c>
      <c r="CL31">
        <v>0</v>
      </c>
      <c r="CM31">
        <v>0</v>
      </c>
      <c r="CN31">
        <v>0</v>
      </c>
      <c r="CO31">
        <v>0</v>
      </c>
      <c r="CP31">
        <v>0</v>
      </c>
      <c r="CQ31">
        <v>0</v>
      </c>
      <c r="CR31">
        <v>0</v>
      </c>
      <c r="CS31">
        <v>0</v>
      </c>
      <c r="CT31">
        <v>0</v>
      </c>
      <c r="CU31">
        <v>0</v>
      </c>
      <c r="CV31">
        <v>0</v>
      </c>
      <c r="CW31">
        <v>0</v>
      </c>
      <c r="CX31">
        <v>0</v>
      </c>
      <c r="CY31">
        <v>0</v>
      </c>
      <c r="CZ31">
        <v>0</v>
      </c>
      <c r="DA31">
        <v>0</v>
      </c>
      <c r="DB31">
        <v>0</v>
      </c>
      <c r="DC31">
        <v>0</v>
      </c>
      <c r="DD31">
        <v>0</v>
      </c>
      <c r="DE31">
        <v>0</v>
      </c>
      <c r="DF31">
        <v>0</v>
      </c>
      <c r="DG31">
        <v>0</v>
      </c>
      <c r="DH31">
        <v>0</v>
      </c>
      <c r="DI31">
        <v>0</v>
      </c>
      <c r="DJ31">
        <v>0</v>
      </c>
      <c r="DK31">
        <v>0</v>
      </c>
      <c r="DL31">
        <v>0</v>
      </c>
      <c r="DM31">
        <v>0</v>
      </c>
      <c r="DN31">
        <v>0</v>
      </c>
      <c r="DO31">
        <v>0</v>
      </c>
      <c r="DP31">
        <v>0</v>
      </c>
      <c r="DQ31">
        <v>0</v>
      </c>
      <c r="DR31">
        <v>0</v>
      </c>
      <c r="DS31">
        <v>0</v>
      </c>
      <c r="DT31">
        <v>0</v>
      </c>
      <c r="DU31">
        <v>0</v>
      </c>
      <c r="DV31">
        <v>0</v>
      </c>
      <c r="DW31">
        <v>0</v>
      </c>
      <c r="DX31">
        <v>0</v>
      </c>
      <c r="DY31">
        <v>0</v>
      </c>
      <c r="DZ31">
        <v>0</v>
      </c>
      <c r="EA31">
        <v>0</v>
      </c>
      <c r="EB31">
        <v>0</v>
      </c>
      <c r="EC31">
        <v>0</v>
      </c>
      <c r="ED31">
        <v>0</v>
      </c>
      <c r="EE31">
        <v>0</v>
      </c>
      <c r="EF31">
        <v>0</v>
      </c>
      <c r="EG31">
        <v>0</v>
      </c>
      <c r="EH31">
        <v>0</v>
      </c>
      <c r="EI31">
        <v>0</v>
      </c>
      <c r="EJ31">
        <v>0</v>
      </c>
      <c r="EK31">
        <v>0</v>
      </c>
      <c r="EL31">
        <v>0</v>
      </c>
      <c r="EM31">
        <v>0</v>
      </c>
      <c r="EN31">
        <v>0</v>
      </c>
      <c r="EO31">
        <v>0</v>
      </c>
      <c r="EP31">
        <v>0</v>
      </c>
      <c r="EQ31">
        <v>0</v>
      </c>
      <c r="ER31">
        <v>0</v>
      </c>
      <c r="ES31">
        <v>0</v>
      </c>
      <c r="ET31">
        <v>0</v>
      </c>
      <c r="EU31">
        <v>0</v>
      </c>
      <c r="EV31">
        <v>0</v>
      </c>
      <c r="EW31">
        <v>0</v>
      </c>
      <c r="EX31">
        <v>0</v>
      </c>
      <c r="EY31">
        <v>0</v>
      </c>
      <c r="EZ31">
        <v>0</v>
      </c>
      <c r="FA31">
        <v>0</v>
      </c>
      <c r="FB31">
        <v>0</v>
      </c>
      <c r="FC31">
        <v>0</v>
      </c>
      <c r="FD31">
        <v>0</v>
      </c>
      <c r="FE31">
        <v>0</v>
      </c>
      <c r="FF31">
        <v>0</v>
      </c>
      <c r="FG31">
        <v>0</v>
      </c>
      <c r="FH31">
        <v>0</v>
      </c>
      <c r="FI31">
        <v>0</v>
      </c>
      <c r="FJ31">
        <v>0</v>
      </c>
      <c r="FK31">
        <v>0</v>
      </c>
      <c r="FL31">
        <v>0</v>
      </c>
      <c r="FM31">
        <v>0</v>
      </c>
      <c r="FN31">
        <v>0</v>
      </c>
      <c r="FO31">
        <v>0</v>
      </c>
      <c r="FP31">
        <v>0</v>
      </c>
      <c r="FQ31">
        <v>0</v>
      </c>
      <c r="FR31">
        <v>0</v>
      </c>
      <c r="FS31">
        <v>0</v>
      </c>
      <c r="FT31">
        <v>0</v>
      </c>
      <c r="FU31">
        <v>0</v>
      </c>
      <c r="FV31">
        <v>0</v>
      </c>
      <c r="FW31">
        <v>0</v>
      </c>
      <c r="FX31">
        <v>0</v>
      </c>
      <c r="FY31">
        <v>0</v>
      </c>
      <c r="FZ31">
        <v>0</v>
      </c>
      <c r="GA31">
        <v>0</v>
      </c>
      <c r="GB31">
        <v>0</v>
      </c>
      <c r="GC31">
        <v>0</v>
      </c>
      <c r="GD31">
        <v>0</v>
      </c>
      <c r="GE31">
        <v>0</v>
      </c>
      <c r="GF31">
        <v>0</v>
      </c>
      <c r="GG31">
        <v>0</v>
      </c>
      <c r="GH31">
        <v>0</v>
      </c>
      <c r="GI31">
        <v>0</v>
      </c>
      <c r="GJ31">
        <v>0</v>
      </c>
      <c r="GK31">
        <v>0</v>
      </c>
      <c r="GL31">
        <v>0</v>
      </c>
      <c r="GM31">
        <v>0</v>
      </c>
      <c r="GN31">
        <v>0</v>
      </c>
      <c r="GO31">
        <v>0</v>
      </c>
      <c r="GP31">
        <v>0</v>
      </c>
      <c r="GQ31">
        <v>0</v>
      </c>
      <c r="GR31">
        <v>0</v>
      </c>
      <c r="GS31">
        <v>0</v>
      </c>
      <c r="GT31">
        <v>1361010</v>
      </c>
      <c r="GU31">
        <v>8294</v>
      </c>
    </row>
    <row r="32" spans="1:203" x14ac:dyDescent="0.2">
      <c r="A32" t="str">
        <v>Test 29</v>
      </c>
      <c r="B32" t="str">
        <v>Test compound</v>
      </c>
      <c r="C32" s="85" t="str">
        <v>Target Response</v>
      </c>
      <c r="D32" s="66">
        <v>0</v>
      </c>
      <c r="E32" s="66">
        <v>0</v>
      </c>
      <c r="F32" s="66">
        <v>0</v>
      </c>
      <c r="G32" s="66">
        <v>0</v>
      </c>
      <c r="H32" s="66">
        <v>0</v>
      </c>
      <c r="I32" s="66">
        <v>0</v>
      </c>
      <c r="J32" s="66">
        <v>0</v>
      </c>
      <c r="K32" s="66">
        <v>0</v>
      </c>
      <c r="L32" s="66">
        <v>0</v>
      </c>
      <c r="M32" s="66">
        <v>0</v>
      </c>
      <c r="N32" s="66">
        <v>0</v>
      </c>
      <c r="O32" s="66">
        <v>0</v>
      </c>
      <c r="P32" s="66">
        <v>0</v>
      </c>
      <c r="Q32" s="66">
        <v>0</v>
      </c>
      <c r="R32" s="66">
        <v>0</v>
      </c>
      <c r="S32" s="66">
        <v>0</v>
      </c>
      <c r="T32" s="66">
        <v>0</v>
      </c>
      <c r="U32" s="66">
        <v>0</v>
      </c>
      <c r="V32" s="66">
        <v>0</v>
      </c>
      <c r="W32" s="66">
        <v>0</v>
      </c>
      <c r="X32" s="66">
        <v>0</v>
      </c>
      <c r="Y32" s="66">
        <v>0</v>
      </c>
      <c r="Z32" s="66">
        <v>0</v>
      </c>
      <c r="AA32" s="66">
        <v>0</v>
      </c>
      <c r="AB32" s="66">
        <v>0</v>
      </c>
      <c r="AC32" s="66">
        <v>0</v>
      </c>
      <c r="AD32" s="66">
        <v>0</v>
      </c>
      <c r="AE32" s="66">
        <v>0</v>
      </c>
      <c r="AF32" s="66">
        <v>0</v>
      </c>
      <c r="AG32">
        <v>0</v>
      </c>
      <c r="AH32">
        <v>0</v>
      </c>
      <c r="AI32">
        <v>0</v>
      </c>
      <c r="AJ32">
        <v>0</v>
      </c>
      <c r="AK32">
        <v>0</v>
      </c>
      <c r="AL32">
        <v>0</v>
      </c>
      <c r="AM32">
        <v>0</v>
      </c>
      <c r="AN32">
        <v>0</v>
      </c>
      <c r="AO32">
        <v>0</v>
      </c>
      <c r="AP32">
        <v>0</v>
      </c>
      <c r="AQ32">
        <v>0</v>
      </c>
      <c r="AR32">
        <v>0</v>
      </c>
      <c r="AS32">
        <v>0</v>
      </c>
      <c r="AT32">
        <v>0</v>
      </c>
      <c r="AU32">
        <v>0</v>
      </c>
      <c r="AV32">
        <v>0</v>
      </c>
      <c r="AW32">
        <v>0</v>
      </c>
      <c r="AX32">
        <v>0</v>
      </c>
      <c r="AY32">
        <v>0</v>
      </c>
      <c r="AZ32">
        <v>0</v>
      </c>
      <c r="BA32">
        <v>0</v>
      </c>
      <c r="BB32">
        <v>0</v>
      </c>
      <c r="BC32">
        <v>0</v>
      </c>
      <c r="BD32">
        <v>0</v>
      </c>
      <c r="BE32">
        <v>0</v>
      </c>
      <c r="BF32">
        <v>0</v>
      </c>
      <c r="BG32">
        <v>0</v>
      </c>
      <c r="BH32">
        <v>0</v>
      </c>
      <c r="BI32">
        <v>0</v>
      </c>
      <c r="BJ32">
        <v>0</v>
      </c>
      <c r="BK32">
        <v>0</v>
      </c>
      <c r="BL32">
        <v>0</v>
      </c>
      <c r="BM32">
        <v>0</v>
      </c>
      <c r="BN32">
        <v>0</v>
      </c>
      <c r="BO32">
        <v>0</v>
      </c>
      <c r="BP32">
        <v>0</v>
      </c>
      <c r="BQ32">
        <v>0</v>
      </c>
      <c r="BR32">
        <v>0</v>
      </c>
      <c r="BS32">
        <v>0</v>
      </c>
      <c r="BT32">
        <v>0</v>
      </c>
      <c r="BU32">
        <v>0</v>
      </c>
      <c r="BV32">
        <v>0</v>
      </c>
      <c r="BW32">
        <v>0</v>
      </c>
      <c r="BX32">
        <v>0</v>
      </c>
      <c r="BY32">
        <v>0</v>
      </c>
      <c r="BZ32">
        <v>0</v>
      </c>
      <c r="CA32">
        <v>0</v>
      </c>
      <c r="CB32">
        <v>0</v>
      </c>
      <c r="CC32">
        <v>0</v>
      </c>
      <c r="CD32">
        <v>0</v>
      </c>
      <c r="CE32">
        <v>0</v>
      </c>
      <c r="CF32">
        <v>0</v>
      </c>
      <c r="CG32">
        <v>0</v>
      </c>
      <c r="CH32">
        <v>0</v>
      </c>
      <c r="CI32">
        <v>0</v>
      </c>
      <c r="CJ32">
        <v>0</v>
      </c>
      <c r="CK32">
        <v>0</v>
      </c>
      <c r="CL32">
        <v>0</v>
      </c>
      <c r="CM32">
        <v>0</v>
      </c>
      <c r="CN32">
        <v>0</v>
      </c>
      <c r="CO32">
        <v>0</v>
      </c>
      <c r="CP32">
        <v>0</v>
      </c>
      <c r="CQ32">
        <v>0</v>
      </c>
      <c r="CR32">
        <v>0</v>
      </c>
      <c r="CS32">
        <v>0</v>
      </c>
      <c r="CT32">
        <v>0</v>
      </c>
      <c r="CU32">
        <v>0</v>
      </c>
      <c r="CV32">
        <v>0</v>
      </c>
      <c r="CW32">
        <v>0</v>
      </c>
      <c r="CX32">
        <v>0</v>
      </c>
      <c r="CY32">
        <v>0</v>
      </c>
      <c r="CZ32">
        <v>0</v>
      </c>
      <c r="DA32">
        <v>0</v>
      </c>
      <c r="DB32">
        <v>0</v>
      </c>
      <c r="DC32">
        <v>0</v>
      </c>
      <c r="DD32">
        <v>0</v>
      </c>
      <c r="DE32">
        <v>0</v>
      </c>
      <c r="DF32">
        <v>0</v>
      </c>
      <c r="DG32">
        <v>0</v>
      </c>
      <c r="DH32">
        <v>0</v>
      </c>
      <c r="DI32">
        <v>0</v>
      </c>
      <c r="DJ32">
        <v>0</v>
      </c>
      <c r="DK32">
        <v>0</v>
      </c>
      <c r="DL32">
        <v>0</v>
      </c>
      <c r="DM32">
        <v>0</v>
      </c>
      <c r="DN32">
        <v>0</v>
      </c>
      <c r="DO32">
        <v>0</v>
      </c>
      <c r="DP32">
        <v>0</v>
      </c>
      <c r="DQ32">
        <v>0</v>
      </c>
      <c r="DR32">
        <v>0</v>
      </c>
      <c r="DS32">
        <v>0</v>
      </c>
      <c r="DT32">
        <v>0</v>
      </c>
      <c r="DU32">
        <v>0</v>
      </c>
      <c r="DV32">
        <v>0</v>
      </c>
      <c r="DW32">
        <v>0</v>
      </c>
      <c r="DX32">
        <v>0</v>
      </c>
      <c r="DY32">
        <v>0</v>
      </c>
      <c r="DZ32">
        <v>0</v>
      </c>
      <c r="EA32">
        <v>0</v>
      </c>
      <c r="EB32">
        <v>0</v>
      </c>
      <c r="EC32">
        <v>0</v>
      </c>
      <c r="ED32">
        <v>0</v>
      </c>
      <c r="EE32">
        <v>0</v>
      </c>
      <c r="EF32">
        <v>0</v>
      </c>
      <c r="EG32">
        <v>0</v>
      </c>
      <c r="EH32">
        <v>0</v>
      </c>
      <c r="EI32">
        <v>0</v>
      </c>
      <c r="EJ32">
        <v>0</v>
      </c>
      <c r="EK32">
        <v>0</v>
      </c>
      <c r="EL32">
        <v>0</v>
      </c>
      <c r="EM32">
        <v>0</v>
      </c>
      <c r="EN32">
        <v>0</v>
      </c>
      <c r="EO32">
        <v>0</v>
      </c>
      <c r="EP32">
        <v>0</v>
      </c>
      <c r="EQ32">
        <v>0</v>
      </c>
      <c r="ER32">
        <v>0</v>
      </c>
      <c r="ES32">
        <v>0</v>
      </c>
      <c r="ET32">
        <v>0</v>
      </c>
      <c r="EU32">
        <v>0</v>
      </c>
      <c r="EV32">
        <v>0</v>
      </c>
      <c r="EW32">
        <v>0</v>
      </c>
      <c r="EX32">
        <v>0</v>
      </c>
      <c r="EY32">
        <v>0</v>
      </c>
      <c r="EZ32">
        <v>0</v>
      </c>
      <c r="FA32">
        <v>0</v>
      </c>
      <c r="FB32">
        <v>0</v>
      </c>
      <c r="FC32">
        <v>0</v>
      </c>
      <c r="FD32">
        <v>0</v>
      </c>
      <c r="FE32">
        <v>0</v>
      </c>
      <c r="FF32">
        <v>0</v>
      </c>
      <c r="FG32">
        <v>0</v>
      </c>
      <c r="FH32">
        <v>0</v>
      </c>
      <c r="FI32">
        <v>0</v>
      </c>
      <c r="FJ32">
        <v>0</v>
      </c>
      <c r="FK32">
        <v>0</v>
      </c>
      <c r="FL32">
        <v>0</v>
      </c>
      <c r="FM32">
        <v>0</v>
      </c>
      <c r="FN32">
        <v>0</v>
      </c>
      <c r="FO32">
        <v>0</v>
      </c>
      <c r="FP32">
        <v>0</v>
      </c>
      <c r="FQ32">
        <v>0</v>
      </c>
      <c r="FR32">
        <v>0</v>
      </c>
      <c r="FS32">
        <v>0</v>
      </c>
      <c r="FT32">
        <v>0</v>
      </c>
      <c r="FU32">
        <v>0</v>
      </c>
      <c r="FV32">
        <v>0</v>
      </c>
      <c r="FW32">
        <v>0</v>
      </c>
      <c r="FX32">
        <v>0</v>
      </c>
      <c r="FY32">
        <v>0</v>
      </c>
      <c r="FZ32">
        <v>0</v>
      </c>
      <c r="GA32">
        <v>0</v>
      </c>
      <c r="GB32">
        <v>0</v>
      </c>
      <c r="GC32">
        <v>0</v>
      </c>
      <c r="GD32">
        <v>0</v>
      </c>
      <c r="GE32">
        <v>0</v>
      </c>
      <c r="GF32">
        <v>0</v>
      </c>
      <c r="GG32">
        <v>0</v>
      </c>
      <c r="GH32">
        <v>0</v>
      </c>
      <c r="GI32">
        <v>0</v>
      </c>
      <c r="GJ32">
        <v>0</v>
      </c>
      <c r="GK32">
        <v>0</v>
      </c>
      <c r="GL32">
        <v>0</v>
      </c>
      <c r="GM32">
        <v>0</v>
      </c>
      <c r="GN32">
        <v>0</v>
      </c>
      <c r="GO32">
        <v>0</v>
      </c>
      <c r="GP32">
        <v>0</v>
      </c>
      <c r="GQ32">
        <v>0</v>
      </c>
      <c r="GR32">
        <v>0</v>
      </c>
      <c r="GS32">
        <v>0</v>
      </c>
      <c r="GT32">
        <v>3953119</v>
      </c>
      <c r="GU32">
        <v>20362</v>
      </c>
    </row>
    <row r="33" spans="1:203" x14ac:dyDescent="0.2">
      <c r="A33" t="str">
        <v>Test 30</v>
      </c>
      <c r="B33" t="str">
        <v>Test compound</v>
      </c>
      <c r="C33" s="85" t="str">
        <v>Target Response</v>
      </c>
      <c r="D33" s="66">
        <v>0</v>
      </c>
      <c r="E33" s="66">
        <v>0</v>
      </c>
      <c r="F33" s="66">
        <v>0</v>
      </c>
      <c r="G33" s="66">
        <v>0</v>
      </c>
      <c r="H33" s="66">
        <v>0</v>
      </c>
      <c r="I33" s="66">
        <v>0</v>
      </c>
      <c r="J33" s="66">
        <v>0</v>
      </c>
      <c r="K33" s="66">
        <v>0</v>
      </c>
      <c r="L33" s="66">
        <v>0</v>
      </c>
      <c r="M33" s="66">
        <v>0</v>
      </c>
      <c r="N33" s="66">
        <v>0</v>
      </c>
      <c r="O33" s="66">
        <v>0</v>
      </c>
      <c r="P33" s="66">
        <v>0</v>
      </c>
      <c r="Q33" s="66">
        <v>0</v>
      </c>
      <c r="R33" s="66">
        <v>0</v>
      </c>
      <c r="S33" s="66">
        <v>0</v>
      </c>
      <c r="T33" s="66">
        <v>0</v>
      </c>
      <c r="U33" s="66">
        <v>0</v>
      </c>
      <c r="V33" s="66">
        <v>0</v>
      </c>
      <c r="W33" s="66">
        <v>0</v>
      </c>
      <c r="X33" s="66">
        <v>0</v>
      </c>
      <c r="Y33" s="66">
        <v>0</v>
      </c>
      <c r="Z33" s="66">
        <v>0</v>
      </c>
      <c r="AA33" s="66">
        <v>0</v>
      </c>
      <c r="AB33" s="66">
        <v>0</v>
      </c>
      <c r="AC33" s="66">
        <v>0</v>
      </c>
      <c r="AD33" s="66">
        <v>0</v>
      </c>
      <c r="AE33" s="66">
        <v>0</v>
      </c>
      <c r="AF33" s="66">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v>0</v>
      </c>
      <c r="BE33">
        <v>0</v>
      </c>
      <c r="BF33">
        <v>0</v>
      </c>
      <c r="BG33">
        <v>0</v>
      </c>
      <c r="BH33">
        <v>0</v>
      </c>
      <c r="BI33">
        <v>0</v>
      </c>
      <c r="BJ33">
        <v>0</v>
      </c>
      <c r="BK33">
        <v>0</v>
      </c>
      <c r="BL33">
        <v>0</v>
      </c>
      <c r="BM33">
        <v>0</v>
      </c>
      <c r="BN33">
        <v>0</v>
      </c>
      <c r="BO33">
        <v>0</v>
      </c>
      <c r="BP33">
        <v>0</v>
      </c>
      <c r="BQ33">
        <v>0</v>
      </c>
      <c r="BR33">
        <v>0</v>
      </c>
      <c r="BS33">
        <v>0</v>
      </c>
      <c r="BT33">
        <v>0</v>
      </c>
      <c r="BU33">
        <v>0</v>
      </c>
      <c r="BV33">
        <v>0</v>
      </c>
      <c r="BW33">
        <v>0</v>
      </c>
      <c r="BX33">
        <v>0</v>
      </c>
      <c r="BY33">
        <v>0</v>
      </c>
      <c r="BZ33">
        <v>0</v>
      </c>
      <c r="CA33">
        <v>0</v>
      </c>
      <c r="CB33">
        <v>0</v>
      </c>
      <c r="CC33">
        <v>0</v>
      </c>
      <c r="CD33">
        <v>0</v>
      </c>
      <c r="CE33">
        <v>0</v>
      </c>
      <c r="CF33">
        <v>0</v>
      </c>
      <c r="CG33">
        <v>0</v>
      </c>
      <c r="CH33">
        <v>0</v>
      </c>
      <c r="CI33">
        <v>0</v>
      </c>
      <c r="CJ33">
        <v>0</v>
      </c>
      <c r="CK33">
        <v>0</v>
      </c>
      <c r="CL33">
        <v>0</v>
      </c>
      <c r="CM33">
        <v>0</v>
      </c>
      <c r="CN33">
        <v>0</v>
      </c>
      <c r="CO33">
        <v>0</v>
      </c>
      <c r="CP33">
        <v>0</v>
      </c>
      <c r="CQ33">
        <v>0</v>
      </c>
      <c r="CR33">
        <v>0</v>
      </c>
      <c r="CS33">
        <v>0</v>
      </c>
      <c r="CT33">
        <v>0</v>
      </c>
      <c r="CU33">
        <v>0</v>
      </c>
      <c r="CV33">
        <v>0</v>
      </c>
      <c r="CW33">
        <v>0</v>
      </c>
      <c r="CX33">
        <v>0</v>
      </c>
      <c r="CY33">
        <v>0</v>
      </c>
      <c r="CZ33">
        <v>0</v>
      </c>
      <c r="DA33">
        <v>0</v>
      </c>
      <c r="DB33">
        <v>0</v>
      </c>
      <c r="DC33">
        <v>0</v>
      </c>
      <c r="DD33">
        <v>0</v>
      </c>
      <c r="DE33">
        <v>0</v>
      </c>
      <c r="DF33">
        <v>0</v>
      </c>
      <c r="DG33">
        <v>0</v>
      </c>
      <c r="DH33">
        <v>0</v>
      </c>
      <c r="DI33">
        <v>0</v>
      </c>
      <c r="DJ33">
        <v>0</v>
      </c>
      <c r="DK33">
        <v>0</v>
      </c>
      <c r="DL33">
        <v>0</v>
      </c>
      <c r="DM33">
        <v>0</v>
      </c>
      <c r="DN33">
        <v>0</v>
      </c>
      <c r="DO33">
        <v>0</v>
      </c>
      <c r="DP33">
        <v>0</v>
      </c>
      <c r="DQ33">
        <v>0</v>
      </c>
      <c r="DR33">
        <v>0</v>
      </c>
      <c r="DS33">
        <v>0</v>
      </c>
      <c r="DT33">
        <v>0</v>
      </c>
      <c r="DU33">
        <v>0</v>
      </c>
      <c r="DV33">
        <v>0</v>
      </c>
      <c r="DW33">
        <v>0</v>
      </c>
      <c r="DX33">
        <v>0</v>
      </c>
      <c r="DY33">
        <v>0</v>
      </c>
      <c r="DZ33">
        <v>0</v>
      </c>
      <c r="EA33">
        <v>0</v>
      </c>
      <c r="EB33">
        <v>0</v>
      </c>
      <c r="EC33">
        <v>0</v>
      </c>
      <c r="ED33">
        <v>0</v>
      </c>
      <c r="EE33">
        <v>0</v>
      </c>
      <c r="EF33">
        <v>0</v>
      </c>
      <c r="EG33">
        <v>0</v>
      </c>
      <c r="EH33">
        <v>0</v>
      </c>
      <c r="EI33">
        <v>0</v>
      </c>
      <c r="EJ33">
        <v>0</v>
      </c>
      <c r="EK33">
        <v>0</v>
      </c>
      <c r="EL33">
        <v>0</v>
      </c>
      <c r="EM33">
        <v>0</v>
      </c>
      <c r="EN33">
        <v>0</v>
      </c>
      <c r="EO33">
        <v>0</v>
      </c>
      <c r="EP33">
        <v>0</v>
      </c>
      <c r="EQ33">
        <v>0</v>
      </c>
      <c r="ER33">
        <v>0</v>
      </c>
      <c r="ES33">
        <v>0</v>
      </c>
      <c r="ET33">
        <v>0</v>
      </c>
      <c r="EU33">
        <v>0</v>
      </c>
      <c r="EV33">
        <v>0</v>
      </c>
      <c r="EW33">
        <v>0</v>
      </c>
      <c r="EX33">
        <v>0</v>
      </c>
      <c r="EY33">
        <v>0</v>
      </c>
      <c r="EZ33">
        <v>0</v>
      </c>
      <c r="FA33">
        <v>0</v>
      </c>
      <c r="FB33">
        <v>0</v>
      </c>
      <c r="FC33">
        <v>0</v>
      </c>
      <c r="FD33">
        <v>0</v>
      </c>
      <c r="FE33">
        <v>0</v>
      </c>
      <c r="FF33">
        <v>0</v>
      </c>
      <c r="FG33">
        <v>0</v>
      </c>
      <c r="FH33">
        <v>0</v>
      </c>
      <c r="FI33">
        <v>0</v>
      </c>
      <c r="FJ33">
        <v>0</v>
      </c>
      <c r="FK33">
        <v>0</v>
      </c>
      <c r="FL33">
        <v>0</v>
      </c>
      <c r="FM33">
        <v>0</v>
      </c>
      <c r="FN33">
        <v>0</v>
      </c>
      <c r="FO33">
        <v>0</v>
      </c>
      <c r="FP33">
        <v>0</v>
      </c>
      <c r="FQ33">
        <v>0</v>
      </c>
      <c r="FR33">
        <v>0</v>
      </c>
      <c r="FS33">
        <v>0</v>
      </c>
      <c r="FT33">
        <v>0</v>
      </c>
      <c r="FU33">
        <v>0</v>
      </c>
      <c r="FV33">
        <v>0</v>
      </c>
      <c r="FW33">
        <v>0</v>
      </c>
      <c r="FX33">
        <v>0</v>
      </c>
      <c r="FY33">
        <v>0</v>
      </c>
      <c r="FZ33">
        <v>0</v>
      </c>
      <c r="GA33">
        <v>0</v>
      </c>
      <c r="GB33">
        <v>0</v>
      </c>
      <c r="GC33">
        <v>0</v>
      </c>
      <c r="GD33">
        <v>0</v>
      </c>
      <c r="GE33">
        <v>0</v>
      </c>
      <c r="GF33">
        <v>0</v>
      </c>
      <c r="GG33">
        <v>0</v>
      </c>
      <c r="GH33">
        <v>0</v>
      </c>
      <c r="GI33">
        <v>0</v>
      </c>
      <c r="GJ33">
        <v>0</v>
      </c>
      <c r="GK33">
        <v>0</v>
      </c>
      <c r="GL33">
        <v>0</v>
      </c>
      <c r="GM33">
        <v>0</v>
      </c>
      <c r="GN33">
        <v>0</v>
      </c>
      <c r="GO33">
        <v>0</v>
      </c>
      <c r="GP33">
        <v>0</v>
      </c>
      <c r="GQ33">
        <v>0</v>
      </c>
      <c r="GR33">
        <v>0</v>
      </c>
      <c r="GS33">
        <v>0</v>
      </c>
      <c r="GT33">
        <v>4705178</v>
      </c>
      <c r="GU33">
        <v>20054</v>
      </c>
    </row>
    <row r="34" spans="1:203" x14ac:dyDescent="0.2">
      <c r="A34" t="str">
        <v>Test 31</v>
      </c>
      <c r="B34" t="str">
        <v>Test compound</v>
      </c>
      <c r="C34" s="85" t="str">
        <v>Target Response</v>
      </c>
      <c r="D34" s="66">
        <v>0</v>
      </c>
      <c r="E34" s="66">
        <v>0</v>
      </c>
      <c r="F34" s="66">
        <v>0</v>
      </c>
      <c r="G34" s="66">
        <v>0</v>
      </c>
      <c r="H34" s="66">
        <v>0</v>
      </c>
      <c r="I34" s="66">
        <v>0</v>
      </c>
      <c r="J34" s="66">
        <v>0</v>
      </c>
      <c r="K34" s="66">
        <v>0</v>
      </c>
      <c r="L34" s="66">
        <v>0</v>
      </c>
      <c r="M34" s="66">
        <v>0</v>
      </c>
      <c r="N34" s="66">
        <v>0</v>
      </c>
      <c r="O34" s="66">
        <v>0</v>
      </c>
      <c r="P34" s="66">
        <v>0</v>
      </c>
      <c r="Q34" s="66">
        <v>0</v>
      </c>
      <c r="R34" s="66">
        <v>0</v>
      </c>
      <c r="S34" s="66">
        <v>0</v>
      </c>
      <c r="T34" s="66">
        <v>0</v>
      </c>
      <c r="U34" s="66">
        <v>0</v>
      </c>
      <c r="V34" s="66">
        <v>0</v>
      </c>
      <c r="W34" s="66">
        <v>0</v>
      </c>
      <c r="X34" s="66">
        <v>0</v>
      </c>
      <c r="Y34" s="66">
        <v>0</v>
      </c>
      <c r="Z34" s="66">
        <v>0</v>
      </c>
      <c r="AA34" s="66">
        <v>0</v>
      </c>
      <c r="AB34" s="66">
        <v>0</v>
      </c>
      <c r="AC34" s="66">
        <v>0</v>
      </c>
      <c r="AD34" s="66">
        <v>0</v>
      </c>
      <c r="AE34" s="66">
        <v>0</v>
      </c>
      <c r="AF34" s="66">
        <v>0</v>
      </c>
      <c r="AG34">
        <v>0</v>
      </c>
      <c r="AH34">
        <v>0</v>
      </c>
      <c r="AI34">
        <v>0</v>
      </c>
      <c r="AJ34">
        <v>0</v>
      </c>
      <c r="AK34">
        <v>0</v>
      </c>
      <c r="AL34">
        <v>0</v>
      </c>
      <c r="AM34">
        <v>0</v>
      </c>
      <c r="AN34">
        <v>0</v>
      </c>
      <c r="AO34">
        <v>0</v>
      </c>
      <c r="AP34">
        <v>0</v>
      </c>
      <c r="AQ34">
        <v>0</v>
      </c>
      <c r="AR34">
        <v>0</v>
      </c>
      <c r="AS34">
        <v>0</v>
      </c>
      <c r="AT34">
        <v>0</v>
      </c>
      <c r="AU34">
        <v>0</v>
      </c>
      <c r="AV34">
        <v>0</v>
      </c>
      <c r="AW34">
        <v>0</v>
      </c>
      <c r="AX34">
        <v>0</v>
      </c>
      <c r="AY34">
        <v>0</v>
      </c>
      <c r="AZ34">
        <v>0</v>
      </c>
      <c r="BA34">
        <v>0</v>
      </c>
      <c r="BB34">
        <v>0</v>
      </c>
      <c r="BC34">
        <v>0</v>
      </c>
      <c r="BD34">
        <v>0</v>
      </c>
      <c r="BE34">
        <v>0</v>
      </c>
      <c r="BF34">
        <v>0</v>
      </c>
      <c r="BG34">
        <v>0</v>
      </c>
      <c r="BH34">
        <v>0</v>
      </c>
      <c r="BI34">
        <v>0</v>
      </c>
      <c r="BJ34">
        <v>0</v>
      </c>
      <c r="BK34">
        <v>0</v>
      </c>
      <c r="BL34">
        <v>0</v>
      </c>
      <c r="BM34">
        <v>0</v>
      </c>
      <c r="BN34">
        <v>0</v>
      </c>
      <c r="BO34">
        <v>0</v>
      </c>
      <c r="BP34">
        <v>0</v>
      </c>
      <c r="BQ34">
        <v>0</v>
      </c>
      <c r="BR34">
        <v>0</v>
      </c>
      <c r="BS34">
        <v>0</v>
      </c>
      <c r="BT34">
        <v>0</v>
      </c>
      <c r="BU34">
        <v>0</v>
      </c>
      <c r="BV34">
        <v>0</v>
      </c>
      <c r="BW34">
        <v>0</v>
      </c>
      <c r="BX34">
        <v>0</v>
      </c>
      <c r="BY34">
        <v>0</v>
      </c>
      <c r="BZ34">
        <v>0</v>
      </c>
      <c r="CA34">
        <v>0</v>
      </c>
      <c r="CB34">
        <v>0</v>
      </c>
      <c r="CC34">
        <v>0</v>
      </c>
      <c r="CD34">
        <v>0</v>
      </c>
      <c r="CE34">
        <v>0</v>
      </c>
      <c r="CF34">
        <v>0</v>
      </c>
      <c r="CG34">
        <v>0</v>
      </c>
      <c r="CH34">
        <v>0</v>
      </c>
      <c r="CI34">
        <v>0</v>
      </c>
      <c r="CJ34">
        <v>0</v>
      </c>
      <c r="CK34">
        <v>0</v>
      </c>
      <c r="CL34">
        <v>0</v>
      </c>
      <c r="CM34">
        <v>0</v>
      </c>
      <c r="CN34">
        <v>0</v>
      </c>
      <c r="CO34">
        <v>0</v>
      </c>
      <c r="CP34">
        <v>0</v>
      </c>
      <c r="CQ34">
        <v>0</v>
      </c>
      <c r="CR34">
        <v>0</v>
      </c>
      <c r="CS34">
        <v>0</v>
      </c>
      <c r="CT34">
        <v>0</v>
      </c>
      <c r="CU34">
        <v>0</v>
      </c>
      <c r="CV34">
        <v>0</v>
      </c>
      <c r="CW34">
        <v>0</v>
      </c>
      <c r="CX34">
        <v>0</v>
      </c>
      <c r="CY34">
        <v>0</v>
      </c>
      <c r="CZ34">
        <v>0</v>
      </c>
      <c r="DA34">
        <v>0</v>
      </c>
      <c r="DB34">
        <v>0</v>
      </c>
      <c r="DC34">
        <v>0</v>
      </c>
      <c r="DD34">
        <v>0</v>
      </c>
      <c r="DE34">
        <v>0</v>
      </c>
      <c r="DF34">
        <v>0</v>
      </c>
      <c r="DG34">
        <v>0</v>
      </c>
      <c r="DH34">
        <v>0</v>
      </c>
      <c r="DI34">
        <v>0</v>
      </c>
      <c r="DJ34">
        <v>0</v>
      </c>
      <c r="DK34">
        <v>0</v>
      </c>
      <c r="DL34">
        <v>0</v>
      </c>
      <c r="DM34">
        <v>0</v>
      </c>
      <c r="DN34">
        <v>0</v>
      </c>
      <c r="DO34">
        <v>0</v>
      </c>
      <c r="DP34">
        <v>0</v>
      </c>
      <c r="DQ34">
        <v>0</v>
      </c>
      <c r="DR34">
        <v>0</v>
      </c>
      <c r="DS34">
        <v>0</v>
      </c>
      <c r="DT34">
        <v>0</v>
      </c>
      <c r="DU34">
        <v>0</v>
      </c>
      <c r="DV34">
        <v>0</v>
      </c>
      <c r="DW34">
        <v>0</v>
      </c>
      <c r="DX34">
        <v>0</v>
      </c>
      <c r="DY34">
        <v>0</v>
      </c>
      <c r="DZ34">
        <v>0</v>
      </c>
      <c r="EA34">
        <v>0</v>
      </c>
      <c r="EB34">
        <v>0</v>
      </c>
      <c r="EC34">
        <v>0</v>
      </c>
      <c r="ED34">
        <v>0</v>
      </c>
      <c r="EE34">
        <v>0</v>
      </c>
      <c r="EF34">
        <v>0</v>
      </c>
      <c r="EG34">
        <v>0</v>
      </c>
      <c r="EH34">
        <v>0</v>
      </c>
      <c r="EI34">
        <v>0</v>
      </c>
      <c r="EJ34">
        <v>0</v>
      </c>
      <c r="EK34">
        <v>0</v>
      </c>
      <c r="EL34">
        <v>0</v>
      </c>
      <c r="EM34">
        <v>0</v>
      </c>
      <c r="EN34">
        <v>0</v>
      </c>
      <c r="EO34">
        <v>0</v>
      </c>
      <c r="EP34">
        <v>0</v>
      </c>
      <c r="EQ34">
        <v>0</v>
      </c>
      <c r="ER34">
        <v>0</v>
      </c>
      <c r="ES34">
        <v>0</v>
      </c>
      <c r="ET34">
        <v>0</v>
      </c>
      <c r="EU34">
        <v>0</v>
      </c>
      <c r="EV34">
        <v>0</v>
      </c>
      <c r="EW34">
        <v>0</v>
      </c>
      <c r="EX34">
        <v>0</v>
      </c>
      <c r="EY34">
        <v>0</v>
      </c>
      <c r="EZ34">
        <v>0</v>
      </c>
      <c r="FA34">
        <v>0</v>
      </c>
      <c r="FB34">
        <v>0</v>
      </c>
      <c r="FC34">
        <v>0</v>
      </c>
      <c r="FD34">
        <v>0</v>
      </c>
      <c r="FE34">
        <v>0</v>
      </c>
      <c r="FF34">
        <v>0</v>
      </c>
      <c r="FG34">
        <v>0</v>
      </c>
      <c r="FH34">
        <v>0</v>
      </c>
      <c r="FI34">
        <v>0</v>
      </c>
      <c r="FJ34">
        <v>0</v>
      </c>
      <c r="FK34">
        <v>0</v>
      </c>
      <c r="FL34">
        <v>0</v>
      </c>
      <c r="FM34">
        <v>0</v>
      </c>
      <c r="FN34">
        <v>0</v>
      </c>
      <c r="FO34">
        <v>0</v>
      </c>
      <c r="FP34">
        <v>0</v>
      </c>
      <c r="FQ34">
        <v>0</v>
      </c>
      <c r="FR34">
        <v>0</v>
      </c>
      <c r="FS34">
        <v>0</v>
      </c>
      <c r="FT34">
        <v>0</v>
      </c>
      <c r="FU34">
        <v>0</v>
      </c>
      <c r="FV34">
        <v>0</v>
      </c>
      <c r="FW34">
        <v>0</v>
      </c>
      <c r="FX34">
        <v>0</v>
      </c>
      <c r="FY34">
        <v>0</v>
      </c>
      <c r="FZ34">
        <v>0</v>
      </c>
      <c r="GA34">
        <v>0</v>
      </c>
      <c r="GB34">
        <v>0</v>
      </c>
      <c r="GC34">
        <v>0</v>
      </c>
      <c r="GD34">
        <v>0</v>
      </c>
      <c r="GE34">
        <v>0</v>
      </c>
      <c r="GF34">
        <v>0</v>
      </c>
      <c r="GG34">
        <v>0</v>
      </c>
      <c r="GH34">
        <v>0</v>
      </c>
      <c r="GI34">
        <v>0</v>
      </c>
      <c r="GJ34">
        <v>0</v>
      </c>
      <c r="GK34">
        <v>0</v>
      </c>
      <c r="GL34">
        <v>0</v>
      </c>
      <c r="GM34">
        <v>0</v>
      </c>
      <c r="GN34">
        <v>0</v>
      </c>
      <c r="GO34">
        <v>0</v>
      </c>
      <c r="GP34">
        <v>0</v>
      </c>
      <c r="GQ34">
        <v>0</v>
      </c>
      <c r="GR34">
        <v>0</v>
      </c>
      <c r="GS34">
        <v>0</v>
      </c>
      <c r="GT34">
        <v>2145572</v>
      </c>
      <c r="GU34">
        <v>4003</v>
      </c>
    </row>
    <row r="35" spans="1:203" x14ac:dyDescent="0.2">
      <c r="A35" t="str">
        <v>Test 32</v>
      </c>
      <c r="B35" t="str">
        <v>Test compound</v>
      </c>
      <c r="C35" s="85" t="str">
        <v>Target Response</v>
      </c>
      <c r="D35" s="66">
        <v>0</v>
      </c>
      <c r="E35" s="66">
        <v>0</v>
      </c>
      <c r="F35" s="66">
        <v>0</v>
      </c>
      <c r="G35" s="66">
        <v>0</v>
      </c>
      <c r="H35" s="66">
        <v>0</v>
      </c>
      <c r="I35" s="66">
        <v>0</v>
      </c>
      <c r="J35" s="66">
        <v>0</v>
      </c>
      <c r="K35" s="66">
        <v>0</v>
      </c>
      <c r="L35" s="66">
        <v>0</v>
      </c>
      <c r="M35" s="66">
        <v>0</v>
      </c>
      <c r="N35" s="66">
        <v>0</v>
      </c>
      <c r="O35" s="66">
        <v>0</v>
      </c>
      <c r="P35" s="66">
        <v>0</v>
      </c>
      <c r="Q35" s="66">
        <v>0</v>
      </c>
      <c r="R35" s="66">
        <v>0</v>
      </c>
      <c r="S35" s="66">
        <v>0</v>
      </c>
      <c r="T35" s="66">
        <v>0</v>
      </c>
      <c r="U35" s="66">
        <v>0</v>
      </c>
      <c r="V35" s="66">
        <v>0</v>
      </c>
      <c r="W35" s="66">
        <v>0</v>
      </c>
      <c r="X35" s="66">
        <v>0</v>
      </c>
      <c r="Y35" s="66">
        <v>0</v>
      </c>
      <c r="Z35" s="66">
        <v>0</v>
      </c>
      <c r="AA35" s="66">
        <v>0</v>
      </c>
      <c r="AB35" s="66">
        <v>0</v>
      </c>
      <c r="AC35" s="66">
        <v>0</v>
      </c>
      <c r="AD35" s="66">
        <v>0</v>
      </c>
      <c r="AE35" s="66">
        <v>0</v>
      </c>
      <c r="AF35" s="66">
        <v>0</v>
      </c>
      <c r="AG35">
        <v>0</v>
      </c>
      <c r="AH35">
        <v>0</v>
      </c>
      <c r="AI35">
        <v>0</v>
      </c>
      <c r="AJ35">
        <v>0</v>
      </c>
      <c r="AK35">
        <v>0</v>
      </c>
      <c r="AL35">
        <v>0</v>
      </c>
      <c r="AM35">
        <v>0</v>
      </c>
      <c r="AN35">
        <v>0</v>
      </c>
      <c r="AO35">
        <v>0</v>
      </c>
      <c r="AP35">
        <v>0</v>
      </c>
      <c r="AQ35">
        <v>0</v>
      </c>
      <c r="AR35">
        <v>0</v>
      </c>
      <c r="AS35">
        <v>0</v>
      </c>
      <c r="AT35">
        <v>0</v>
      </c>
      <c r="AU35">
        <v>0</v>
      </c>
      <c r="AV35">
        <v>0</v>
      </c>
      <c r="AW35">
        <v>0</v>
      </c>
      <c r="AX35">
        <v>0</v>
      </c>
      <c r="AY35">
        <v>0</v>
      </c>
      <c r="AZ35">
        <v>0</v>
      </c>
      <c r="BA35">
        <v>0</v>
      </c>
      <c r="BB35">
        <v>0</v>
      </c>
      <c r="BC35">
        <v>0</v>
      </c>
      <c r="BD35">
        <v>0</v>
      </c>
      <c r="BE35">
        <v>0</v>
      </c>
      <c r="BF35">
        <v>0</v>
      </c>
      <c r="BG35">
        <v>0</v>
      </c>
      <c r="BH35">
        <v>0</v>
      </c>
      <c r="BI35">
        <v>0</v>
      </c>
      <c r="BJ35">
        <v>0</v>
      </c>
      <c r="BK35">
        <v>0</v>
      </c>
      <c r="BL35">
        <v>0</v>
      </c>
      <c r="BM35">
        <v>0</v>
      </c>
      <c r="BN35">
        <v>0</v>
      </c>
      <c r="BO35">
        <v>0</v>
      </c>
      <c r="BP35">
        <v>0</v>
      </c>
      <c r="BQ35">
        <v>0</v>
      </c>
      <c r="BR35">
        <v>0</v>
      </c>
      <c r="BS35">
        <v>0</v>
      </c>
      <c r="BT35">
        <v>0</v>
      </c>
      <c r="BU35">
        <v>0</v>
      </c>
      <c r="BV35">
        <v>0</v>
      </c>
      <c r="BW35">
        <v>0</v>
      </c>
      <c r="BX35">
        <v>0</v>
      </c>
      <c r="BY35">
        <v>0</v>
      </c>
      <c r="BZ35">
        <v>0</v>
      </c>
      <c r="CA35">
        <v>0</v>
      </c>
      <c r="CB35">
        <v>0</v>
      </c>
      <c r="CC35">
        <v>0</v>
      </c>
      <c r="CD35">
        <v>0</v>
      </c>
      <c r="CE35">
        <v>0</v>
      </c>
      <c r="CF35">
        <v>0</v>
      </c>
      <c r="CG35">
        <v>0</v>
      </c>
      <c r="CH35">
        <v>0</v>
      </c>
      <c r="CI35">
        <v>0</v>
      </c>
      <c r="CJ35">
        <v>0</v>
      </c>
      <c r="CK35">
        <v>0</v>
      </c>
      <c r="CL35">
        <v>0</v>
      </c>
      <c r="CM35">
        <v>0</v>
      </c>
      <c r="CN35">
        <v>0</v>
      </c>
      <c r="CO35">
        <v>0</v>
      </c>
      <c r="CP35">
        <v>0</v>
      </c>
      <c r="CQ35">
        <v>0</v>
      </c>
      <c r="CR35">
        <v>0</v>
      </c>
      <c r="CS35">
        <v>0</v>
      </c>
      <c r="CT35">
        <v>0</v>
      </c>
      <c r="CU35">
        <v>0</v>
      </c>
      <c r="CV35">
        <v>0</v>
      </c>
      <c r="CW35">
        <v>0</v>
      </c>
      <c r="CX35">
        <v>0</v>
      </c>
      <c r="CY35">
        <v>0</v>
      </c>
      <c r="CZ35">
        <v>0</v>
      </c>
      <c r="DA35">
        <v>0</v>
      </c>
      <c r="DB35">
        <v>0</v>
      </c>
      <c r="DC35">
        <v>0</v>
      </c>
      <c r="DD35">
        <v>0</v>
      </c>
      <c r="DE35">
        <v>0</v>
      </c>
      <c r="DF35">
        <v>0</v>
      </c>
      <c r="DG35">
        <v>0</v>
      </c>
      <c r="DH35">
        <v>0</v>
      </c>
      <c r="DI35">
        <v>0</v>
      </c>
      <c r="DJ35">
        <v>0</v>
      </c>
      <c r="DK35">
        <v>0</v>
      </c>
      <c r="DL35">
        <v>0</v>
      </c>
      <c r="DM35">
        <v>0</v>
      </c>
      <c r="DN35">
        <v>0</v>
      </c>
      <c r="DO35">
        <v>0</v>
      </c>
      <c r="DP35">
        <v>0</v>
      </c>
      <c r="DQ35">
        <v>0</v>
      </c>
      <c r="DR35">
        <v>0</v>
      </c>
      <c r="DS35">
        <v>0</v>
      </c>
      <c r="DT35">
        <v>0</v>
      </c>
      <c r="DU35">
        <v>0</v>
      </c>
      <c r="DV35">
        <v>0</v>
      </c>
      <c r="DW35">
        <v>0</v>
      </c>
      <c r="DX35">
        <v>0</v>
      </c>
      <c r="DY35">
        <v>0</v>
      </c>
      <c r="DZ35">
        <v>0</v>
      </c>
      <c r="EA35">
        <v>0</v>
      </c>
      <c r="EB35">
        <v>0</v>
      </c>
      <c r="EC35">
        <v>0</v>
      </c>
      <c r="ED35">
        <v>0</v>
      </c>
      <c r="EE35">
        <v>0</v>
      </c>
      <c r="EF35">
        <v>0</v>
      </c>
      <c r="EG35">
        <v>0</v>
      </c>
      <c r="EH35">
        <v>0</v>
      </c>
      <c r="EI35">
        <v>0</v>
      </c>
      <c r="EJ35">
        <v>0</v>
      </c>
      <c r="EK35">
        <v>0</v>
      </c>
      <c r="EL35">
        <v>0</v>
      </c>
      <c r="EM35">
        <v>0</v>
      </c>
      <c r="EN35">
        <v>0</v>
      </c>
      <c r="EO35">
        <v>0</v>
      </c>
      <c r="EP35">
        <v>0</v>
      </c>
      <c r="EQ35">
        <v>0</v>
      </c>
      <c r="ER35">
        <v>0</v>
      </c>
      <c r="ES35">
        <v>0</v>
      </c>
      <c r="ET35">
        <v>0</v>
      </c>
      <c r="EU35">
        <v>0</v>
      </c>
      <c r="EV35">
        <v>0</v>
      </c>
      <c r="EW35">
        <v>0</v>
      </c>
      <c r="EX35">
        <v>0</v>
      </c>
      <c r="EY35">
        <v>0</v>
      </c>
      <c r="EZ35">
        <v>0</v>
      </c>
      <c r="FA35">
        <v>0</v>
      </c>
      <c r="FB35">
        <v>0</v>
      </c>
      <c r="FC35">
        <v>0</v>
      </c>
      <c r="FD35">
        <v>0</v>
      </c>
      <c r="FE35">
        <v>0</v>
      </c>
      <c r="FF35">
        <v>0</v>
      </c>
      <c r="FG35">
        <v>0</v>
      </c>
      <c r="FH35">
        <v>0</v>
      </c>
      <c r="FI35">
        <v>0</v>
      </c>
      <c r="FJ35">
        <v>0</v>
      </c>
      <c r="FK35">
        <v>0</v>
      </c>
      <c r="FL35">
        <v>0</v>
      </c>
      <c r="FM35">
        <v>0</v>
      </c>
      <c r="FN35">
        <v>0</v>
      </c>
      <c r="FO35">
        <v>0</v>
      </c>
      <c r="FP35">
        <v>0</v>
      </c>
      <c r="FQ35">
        <v>0</v>
      </c>
      <c r="FR35">
        <v>0</v>
      </c>
      <c r="FS35">
        <v>0</v>
      </c>
      <c r="FT35">
        <v>0</v>
      </c>
      <c r="FU35">
        <v>0</v>
      </c>
      <c r="FV35">
        <v>0</v>
      </c>
      <c r="FW35">
        <v>0</v>
      </c>
      <c r="FX35">
        <v>0</v>
      </c>
      <c r="FY35">
        <v>0</v>
      </c>
      <c r="FZ35">
        <v>0</v>
      </c>
      <c r="GA35">
        <v>0</v>
      </c>
      <c r="GB35">
        <v>0</v>
      </c>
      <c r="GC35">
        <v>0</v>
      </c>
      <c r="GD35">
        <v>0</v>
      </c>
      <c r="GE35">
        <v>0</v>
      </c>
      <c r="GF35">
        <v>0</v>
      </c>
      <c r="GG35">
        <v>0</v>
      </c>
      <c r="GH35">
        <v>0</v>
      </c>
      <c r="GI35">
        <v>0</v>
      </c>
      <c r="GJ35">
        <v>0</v>
      </c>
      <c r="GK35">
        <v>0</v>
      </c>
      <c r="GL35">
        <v>0</v>
      </c>
      <c r="GM35">
        <v>0</v>
      </c>
      <c r="GN35">
        <v>0</v>
      </c>
      <c r="GO35">
        <v>0</v>
      </c>
      <c r="GP35">
        <v>0</v>
      </c>
      <c r="GQ35">
        <v>0</v>
      </c>
      <c r="GR35">
        <v>0</v>
      </c>
      <c r="GS35">
        <v>0</v>
      </c>
      <c r="GT35">
        <v>2255952</v>
      </c>
      <c r="GU35">
        <v>4635</v>
      </c>
    </row>
    <row r="36" spans="1:203" x14ac:dyDescent="0.2">
      <c r="A36" t="str">
        <v>Test 33</v>
      </c>
      <c r="B36" t="str">
        <v>Test compound</v>
      </c>
      <c r="C36" s="85" t="str">
        <v>Target Response</v>
      </c>
      <c r="D36" s="66">
        <v>0</v>
      </c>
      <c r="E36" s="66">
        <v>0</v>
      </c>
      <c r="F36" s="66">
        <v>0</v>
      </c>
      <c r="G36" s="66">
        <v>0</v>
      </c>
      <c r="H36" s="66">
        <v>0</v>
      </c>
      <c r="I36" s="66">
        <v>0</v>
      </c>
      <c r="J36" s="66">
        <v>0</v>
      </c>
      <c r="K36" s="66">
        <v>0</v>
      </c>
      <c r="L36" s="66">
        <v>0</v>
      </c>
      <c r="M36" s="66">
        <v>0</v>
      </c>
      <c r="N36" s="66">
        <v>0</v>
      </c>
      <c r="O36" s="66">
        <v>0</v>
      </c>
      <c r="P36" s="66">
        <v>0</v>
      </c>
      <c r="Q36" s="66">
        <v>0</v>
      </c>
      <c r="R36" s="66">
        <v>0</v>
      </c>
      <c r="S36" s="66">
        <v>0</v>
      </c>
      <c r="T36" s="66">
        <v>0</v>
      </c>
      <c r="U36" s="66">
        <v>0</v>
      </c>
      <c r="V36" s="66">
        <v>0</v>
      </c>
      <c r="W36" s="66">
        <v>0</v>
      </c>
      <c r="X36" s="66">
        <v>0</v>
      </c>
      <c r="Y36" s="66">
        <v>0</v>
      </c>
      <c r="Z36" s="66">
        <v>0</v>
      </c>
      <c r="AA36" s="66">
        <v>0</v>
      </c>
      <c r="AB36" s="66">
        <v>0</v>
      </c>
      <c r="AC36" s="66">
        <v>0</v>
      </c>
      <c r="AD36" s="66">
        <v>0</v>
      </c>
      <c r="AE36" s="66">
        <v>0</v>
      </c>
      <c r="AF36" s="66">
        <v>0</v>
      </c>
      <c r="AG36">
        <v>0</v>
      </c>
      <c r="AH36">
        <v>0</v>
      </c>
      <c r="AI36">
        <v>0</v>
      </c>
      <c r="AJ36">
        <v>0</v>
      </c>
      <c r="AK36">
        <v>0</v>
      </c>
      <c r="AL36">
        <v>0</v>
      </c>
      <c r="AM36">
        <v>0</v>
      </c>
      <c r="AN36">
        <v>0</v>
      </c>
      <c r="AO36">
        <v>0</v>
      </c>
      <c r="AP36">
        <v>0</v>
      </c>
      <c r="AQ36">
        <v>0</v>
      </c>
      <c r="AR36">
        <v>0</v>
      </c>
      <c r="AS36">
        <v>0</v>
      </c>
      <c r="AT36">
        <v>0</v>
      </c>
      <c r="AU36">
        <v>0</v>
      </c>
      <c r="AV36">
        <v>0</v>
      </c>
      <c r="AW36">
        <v>0</v>
      </c>
      <c r="AX36">
        <v>0</v>
      </c>
      <c r="AY36">
        <v>0</v>
      </c>
      <c r="AZ36">
        <v>0</v>
      </c>
      <c r="BA36">
        <v>0</v>
      </c>
      <c r="BB36">
        <v>0</v>
      </c>
      <c r="BC36">
        <v>0</v>
      </c>
      <c r="BD36">
        <v>0</v>
      </c>
      <c r="BE36">
        <v>0</v>
      </c>
      <c r="BF36">
        <v>0</v>
      </c>
      <c r="BG36">
        <v>0</v>
      </c>
      <c r="BH36">
        <v>0</v>
      </c>
      <c r="BI36">
        <v>0</v>
      </c>
      <c r="BJ36">
        <v>0</v>
      </c>
      <c r="BK36">
        <v>0</v>
      </c>
      <c r="BL36">
        <v>0</v>
      </c>
      <c r="BM36">
        <v>0</v>
      </c>
      <c r="BN36">
        <v>0</v>
      </c>
      <c r="BO36">
        <v>0</v>
      </c>
      <c r="BP36">
        <v>0</v>
      </c>
      <c r="BQ36">
        <v>0</v>
      </c>
      <c r="BR36">
        <v>0</v>
      </c>
      <c r="BS36">
        <v>0</v>
      </c>
      <c r="BT36">
        <v>0</v>
      </c>
      <c r="BU36">
        <v>0</v>
      </c>
      <c r="BV36">
        <v>0</v>
      </c>
      <c r="BW36">
        <v>0</v>
      </c>
      <c r="BX36">
        <v>0</v>
      </c>
      <c r="BY36">
        <v>0</v>
      </c>
      <c r="BZ36">
        <v>0</v>
      </c>
      <c r="CA36">
        <v>0</v>
      </c>
      <c r="CB36">
        <v>0</v>
      </c>
      <c r="CC36">
        <v>0</v>
      </c>
      <c r="CD36">
        <v>0</v>
      </c>
      <c r="CE36">
        <v>0</v>
      </c>
      <c r="CF36">
        <v>0</v>
      </c>
      <c r="CG36">
        <v>0</v>
      </c>
      <c r="CH36">
        <v>0</v>
      </c>
      <c r="CI36">
        <v>0</v>
      </c>
      <c r="CJ36">
        <v>0</v>
      </c>
      <c r="CK36">
        <v>0</v>
      </c>
      <c r="CL36">
        <v>0</v>
      </c>
      <c r="CM36">
        <v>0</v>
      </c>
      <c r="CN36">
        <v>0</v>
      </c>
      <c r="CO36">
        <v>0</v>
      </c>
      <c r="CP36">
        <v>0</v>
      </c>
      <c r="CQ36">
        <v>0</v>
      </c>
      <c r="CR36">
        <v>0</v>
      </c>
      <c r="CS36">
        <v>0</v>
      </c>
      <c r="CT36">
        <v>0</v>
      </c>
      <c r="CU36">
        <v>0</v>
      </c>
      <c r="CV36">
        <v>0</v>
      </c>
      <c r="CW36">
        <v>0</v>
      </c>
      <c r="CX36">
        <v>0</v>
      </c>
      <c r="CY36">
        <v>0</v>
      </c>
      <c r="CZ36">
        <v>0</v>
      </c>
      <c r="DA36">
        <v>0</v>
      </c>
      <c r="DB36">
        <v>0</v>
      </c>
      <c r="DC36">
        <v>0</v>
      </c>
      <c r="DD36">
        <v>0</v>
      </c>
      <c r="DE36">
        <v>0</v>
      </c>
      <c r="DF36">
        <v>0</v>
      </c>
      <c r="DG36">
        <v>0</v>
      </c>
      <c r="DH36">
        <v>0</v>
      </c>
      <c r="DI36">
        <v>0</v>
      </c>
      <c r="DJ36">
        <v>0</v>
      </c>
      <c r="DK36">
        <v>0</v>
      </c>
      <c r="DL36">
        <v>0</v>
      </c>
      <c r="DM36">
        <v>0</v>
      </c>
      <c r="DN36">
        <v>0</v>
      </c>
      <c r="DO36">
        <v>0</v>
      </c>
      <c r="DP36">
        <v>0</v>
      </c>
      <c r="DQ36">
        <v>0</v>
      </c>
      <c r="DR36">
        <v>0</v>
      </c>
      <c r="DS36">
        <v>0</v>
      </c>
      <c r="DT36">
        <v>0</v>
      </c>
      <c r="DU36">
        <v>0</v>
      </c>
      <c r="DV36">
        <v>0</v>
      </c>
      <c r="DW36">
        <v>0</v>
      </c>
      <c r="DX36">
        <v>0</v>
      </c>
      <c r="DY36">
        <v>0</v>
      </c>
      <c r="DZ36">
        <v>0</v>
      </c>
      <c r="EA36">
        <v>0</v>
      </c>
      <c r="EB36">
        <v>0</v>
      </c>
      <c r="EC36">
        <v>0</v>
      </c>
      <c r="ED36">
        <v>0</v>
      </c>
      <c r="EE36">
        <v>0</v>
      </c>
      <c r="EF36">
        <v>0</v>
      </c>
      <c r="EG36">
        <v>0</v>
      </c>
      <c r="EH36">
        <v>0</v>
      </c>
      <c r="EI36">
        <v>0</v>
      </c>
      <c r="EJ36">
        <v>0</v>
      </c>
      <c r="EK36">
        <v>0</v>
      </c>
      <c r="EL36">
        <v>0</v>
      </c>
      <c r="EM36">
        <v>0</v>
      </c>
      <c r="EN36">
        <v>0</v>
      </c>
      <c r="EO36">
        <v>0</v>
      </c>
      <c r="EP36">
        <v>0</v>
      </c>
      <c r="EQ36">
        <v>0</v>
      </c>
      <c r="ER36">
        <v>0</v>
      </c>
      <c r="ES36">
        <v>0</v>
      </c>
      <c r="ET36">
        <v>0</v>
      </c>
      <c r="EU36">
        <v>0</v>
      </c>
      <c r="EV36">
        <v>0</v>
      </c>
      <c r="EW36">
        <v>0</v>
      </c>
      <c r="EX36">
        <v>0</v>
      </c>
      <c r="EY36">
        <v>0</v>
      </c>
      <c r="EZ36">
        <v>0</v>
      </c>
      <c r="FA36">
        <v>0</v>
      </c>
      <c r="FB36">
        <v>0</v>
      </c>
      <c r="FC36">
        <v>0</v>
      </c>
      <c r="FD36">
        <v>0</v>
      </c>
      <c r="FE36">
        <v>0</v>
      </c>
      <c r="FF36">
        <v>0</v>
      </c>
      <c r="FG36">
        <v>0</v>
      </c>
      <c r="FH36">
        <v>0</v>
      </c>
      <c r="FI36">
        <v>0</v>
      </c>
      <c r="FJ36">
        <v>0</v>
      </c>
      <c r="FK36">
        <v>0</v>
      </c>
      <c r="FL36">
        <v>0</v>
      </c>
      <c r="FM36">
        <v>0</v>
      </c>
      <c r="FN36">
        <v>0</v>
      </c>
      <c r="FO36">
        <v>0</v>
      </c>
      <c r="FP36">
        <v>0</v>
      </c>
      <c r="FQ36">
        <v>0</v>
      </c>
      <c r="FR36">
        <v>0</v>
      </c>
      <c r="FS36">
        <v>0</v>
      </c>
      <c r="FT36">
        <v>0</v>
      </c>
      <c r="FU36">
        <v>0</v>
      </c>
      <c r="FV36">
        <v>0</v>
      </c>
      <c r="FW36">
        <v>0</v>
      </c>
      <c r="FX36">
        <v>0</v>
      </c>
      <c r="FY36">
        <v>0</v>
      </c>
      <c r="FZ36">
        <v>0</v>
      </c>
      <c r="GA36">
        <v>0</v>
      </c>
      <c r="GB36">
        <v>0</v>
      </c>
      <c r="GC36">
        <v>0</v>
      </c>
      <c r="GD36">
        <v>0</v>
      </c>
      <c r="GE36">
        <v>0</v>
      </c>
      <c r="GF36">
        <v>0</v>
      </c>
      <c r="GG36">
        <v>0</v>
      </c>
      <c r="GH36">
        <v>0</v>
      </c>
      <c r="GI36">
        <v>0</v>
      </c>
      <c r="GJ36">
        <v>0</v>
      </c>
      <c r="GK36">
        <v>0</v>
      </c>
      <c r="GL36">
        <v>0</v>
      </c>
      <c r="GM36">
        <v>0</v>
      </c>
      <c r="GN36">
        <v>0</v>
      </c>
      <c r="GO36">
        <v>0</v>
      </c>
      <c r="GP36">
        <v>0</v>
      </c>
      <c r="GQ36">
        <v>0</v>
      </c>
      <c r="GR36">
        <v>0</v>
      </c>
      <c r="GS36">
        <v>0</v>
      </c>
      <c r="GT36">
        <v>4383314</v>
      </c>
      <c r="GU36">
        <v>16646</v>
      </c>
    </row>
    <row r="37" spans="1:203" x14ac:dyDescent="0.2">
      <c r="A37" t="str">
        <v>Test 34</v>
      </c>
      <c r="B37" t="str">
        <v>Test compound</v>
      </c>
      <c r="C37" s="85" t="str">
        <v>Target Response</v>
      </c>
      <c r="D37" s="66">
        <v>0</v>
      </c>
      <c r="E37" s="66">
        <v>0</v>
      </c>
      <c r="F37" s="66">
        <v>0</v>
      </c>
      <c r="G37" s="66">
        <v>0</v>
      </c>
      <c r="H37" s="66">
        <v>0</v>
      </c>
      <c r="I37" s="66">
        <v>0</v>
      </c>
      <c r="J37" s="66">
        <v>0</v>
      </c>
      <c r="K37" s="66">
        <v>0</v>
      </c>
      <c r="L37" s="66">
        <v>0</v>
      </c>
      <c r="M37" s="66">
        <v>0</v>
      </c>
      <c r="N37" s="66">
        <v>0</v>
      </c>
      <c r="O37" s="66">
        <v>0</v>
      </c>
      <c r="P37" s="66">
        <v>0</v>
      </c>
      <c r="Q37" s="66">
        <v>0</v>
      </c>
      <c r="R37" s="66">
        <v>0</v>
      </c>
      <c r="S37" s="66">
        <v>0</v>
      </c>
      <c r="T37" s="66">
        <v>0</v>
      </c>
      <c r="U37" s="66">
        <v>0</v>
      </c>
      <c r="V37" s="66">
        <v>0</v>
      </c>
      <c r="W37" s="66">
        <v>0</v>
      </c>
      <c r="X37" s="66">
        <v>0</v>
      </c>
      <c r="Y37" s="66">
        <v>0</v>
      </c>
      <c r="Z37" s="66">
        <v>0</v>
      </c>
      <c r="AA37" s="66">
        <v>0</v>
      </c>
      <c r="AB37" s="66">
        <v>0</v>
      </c>
      <c r="AC37" s="66">
        <v>0</v>
      </c>
      <c r="AD37" s="66">
        <v>0</v>
      </c>
      <c r="AE37" s="66">
        <v>0</v>
      </c>
      <c r="AF37" s="66">
        <v>0</v>
      </c>
      <c r="AG37">
        <v>0</v>
      </c>
      <c r="AH37">
        <v>0</v>
      </c>
      <c r="AI37">
        <v>0</v>
      </c>
      <c r="AJ37">
        <v>0</v>
      </c>
      <c r="AK37">
        <v>0</v>
      </c>
      <c r="AL37">
        <v>0</v>
      </c>
      <c r="AM37">
        <v>0</v>
      </c>
      <c r="AN37">
        <v>0</v>
      </c>
      <c r="AO37">
        <v>0</v>
      </c>
      <c r="AP37">
        <v>0</v>
      </c>
      <c r="AQ37">
        <v>0</v>
      </c>
      <c r="AR37">
        <v>0</v>
      </c>
      <c r="AS37">
        <v>0</v>
      </c>
      <c r="AT37">
        <v>0</v>
      </c>
      <c r="AU37">
        <v>0</v>
      </c>
      <c r="AV37">
        <v>0</v>
      </c>
      <c r="AW37">
        <v>0</v>
      </c>
      <c r="AX37">
        <v>0</v>
      </c>
      <c r="AY37">
        <v>0</v>
      </c>
      <c r="AZ37">
        <v>0</v>
      </c>
      <c r="BA37">
        <v>0</v>
      </c>
      <c r="BB37">
        <v>0</v>
      </c>
      <c r="BC37">
        <v>0</v>
      </c>
      <c r="BD37">
        <v>0</v>
      </c>
      <c r="BE37">
        <v>0</v>
      </c>
      <c r="BF37">
        <v>0</v>
      </c>
      <c r="BG37">
        <v>0</v>
      </c>
      <c r="BH37">
        <v>0</v>
      </c>
      <c r="BI37">
        <v>0</v>
      </c>
      <c r="BJ37">
        <v>0</v>
      </c>
      <c r="BK37">
        <v>0</v>
      </c>
      <c r="BL37">
        <v>0</v>
      </c>
      <c r="BM37">
        <v>0</v>
      </c>
      <c r="BN37">
        <v>0</v>
      </c>
      <c r="BO37">
        <v>0</v>
      </c>
      <c r="BP37">
        <v>0</v>
      </c>
      <c r="BQ37">
        <v>0</v>
      </c>
      <c r="BR37">
        <v>0</v>
      </c>
      <c r="BS37">
        <v>0</v>
      </c>
      <c r="BT37">
        <v>0</v>
      </c>
      <c r="BU37">
        <v>0</v>
      </c>
      <c r="BV37">
        <v>0</v>
      </c>
      <c r="BW37">
        <v>0</v>
      </c>
      <c r="BX37">
        <v>0</v>
      </c>
      <c r="BY37">
        <v>0</v>
      </c>
      <c r="BZ37">
        <v>0</v>
      </c>
      <c r="CA37">
        <v>0</v>
      </c>
      <c r="CB37">
        <v>0</v>
      </c>
      <c r="CC37">
        <v>0</v>
      </c>
      <c r="CD37">
        <v>0</v>
      </c>
      <c r="CE37">
        <v>0</v>
      </c>
      <c r="CF37">
        <v>0</v>
      </c>
      <c r="CG37">
        <v>0</v>
      </c>
      <c r="CH37">
        <v>0</v>
      </c>
      <c r="CI37">
        <v>0</v>
      </c>
      <c r="CJ37">
        <v>0</v>
      </c>
      <c r="CK37">
        <v>0</v>
      </c>
      <c r="CL37">
        <v>0</v>
      </c>
      <c r="CM37">
        <v>0</v>
      </c>
      <c r="CN37">
        <v>0</v>
      </c>
      <c r="CO37">
        <v>0</v>
      </c>
      <c r="CP37">
        <v>0</v>
      </c>
      <c r="CQ37">
        <v>0</v>
      </c>
      <c r="CR37">
        <v>0</v>
      </c>
      <c r="CS37">
        <v>0</v>
      </c>
      <c r="CT37">
        <v>0</v>
      </c>
      <c r="CU37">
        <v>0</v>
      </c>
      <c r="CV37">
        <v>0</v>
      </c>
      <c r="CW37">
        <v>0</v>
      </c>
      <c r="CX37">
        <v>0</v>
      </c>
      <c r="CY37">
        <v>0</v>
      </c>
      <c r="CZ37">
        <v>0</v>
      </c>
      <c r="DA37">
        <v>0</v>
      </c>
      <c r="DB37">
        <v>0</v>
      </c>
      <c r="DC37">
        <v>0</v>
      </c>
      <c r="DD37">
        <v>0</v>
      </c>
      <c r="DE37">
        <v>0</v>
      </c>
      <c r="DF37">
        <v>0</v>
      </c>
      <c r="DG37">
        <v>0</v>
      </c>
      <c r="DH37">
        <v>0</v>
      </c>
      <c r="DI37">
        <v>0</v>
      </c>
      <c r="DJ37">
        <v>0</v>
      </c>
      <c r="DK37">
        <v>0</v>
      </c>
      <c r="DL37">
        <v>0</v>
      </c>
      <c r="DM37">
        <v>0</v>
      </c>
      <c r="DN37">
        <v>0</v>
      </c>
      <c r="DO37">
        <v>0</v>
      </c>
      <c r="DP37">
        <v>0</v>
      </c>
      <c r="DQ37">
        <v>0</v>
      </c>
      <c r="DR37">
        <v>0</v>
      </c>
      <c r="DS37">
        <v>0</v>
      </c>
      <c r="DT37">
        <v>0</v>
      </c>
      <c r="DU37">
        <v>0</v>
      </c>
      <c r="DV37">
        <v>0</v>
      </c>
      <c r="DW37">
        <v>0</v>
      </c>
      <c r="DX37">
        <v>0</v>
      </c>
      <c r="DY37">
        <v>0</v>
      </c>
      <c r="DZ37">
        <v>0</v>
      </c>
      <c r="EA37">
        <v>0</v>
      </c>
      <c r="EB37">
        <v>0</v>
      </c>
      <c r="EC37">
        <v>0</v>
      </c>
      <c r="ED37">
        <v>0</v>
      </c>
      <c r="EE37">
        <v>0</v>
      </c>
      <c r="EF37">
        <v>0</v>
      </c>
      <c r="EG37">
        <v>0</v>
      </c>
      <c r="EH37">
        <v>0</v>
      </c>
      <c r="EI37">
        <v>0</v>
      </c>
      <c r="EJ37">
        <v>0</v>
      </c>
      <c r="EK37">
        <v>0</v>
      </c>
      <c r="EL37">
        <v>0</v>
      </c>
      <c r="EM37">
        <v>0</v>
      </c>
      <c r="EN37">
        <v>0</v>
      </c>
      <c r="EO37">
        <v>0</v>
      </c>
      <c r="EP37">
        <v>0</v>
      </c>
      <c r="EQ37">
        <v>0</v>
      </c>
      <c r="ER37">
        <v>0</v>
      </c>
      <c r="ES37">
        <v>0</v>
      </c>
      <c r="ET37">
        <v>0</v>
      </c>
      <c r="EU37">
        <v>0</v>
      </c>
      <c r="EV37">
        <v>0</v>
      </c>
      <c r="EW37">
        <v>0</v>
      </c>
      <c r="EX37">
        <v>0</v>
      </c>
      <c r="EY37">
        <v>0</v>
      </c>
      <c r="EZ37">
        <v>0</v>
      </c>
      <c r="FA37">
        <v>0</v>
      </c>
      <c r="FB37">
        <v>0</v>
      </c>
      <c r="FC37">
        <v>0</v>
      </c>
      <c r="FD37">
        <v>0</v>
      </c>
      <c r="FE37">
        <v>0</v>
      </c>
      <c r="FF37">
        <v>0</v>
      </c>
      <c r="FG37">
        <v>0</v>
      </c>
      <c r="FH37">
        <v>0</v>
      </c>
      <c r="FI37">
        <v>0</v>
      </c>
      <c r="FJ37">
        <v>0</v>
      </c>
      <c r="FK37">
        <v>0</v>
      </c>
      <c r="FL37">
        <v>0</v>
      </c>
      <c r="FM37">
        <v>0</v>
      </c>
      <c r="FN37">
        <v>0</v>
      </c>
      <c r="FO37">
        <v>0</v>
      </c>
      <c r="FP37">
        <v>0</v>
      </c>
      <c r="FQ37">
        <v>0</v>
      </c>
      <c r="FR37">
        <v>0</v>
      </c>
      <c r="FS37">
        <v>0</v>
      </c>
      <c r="FT37">
        <v>0</v>
      </c>
      <c r="FU37">
        <v>0</v>
      </c>
      <c r="FV37">
        <v>0</v>
      </c>
      <c r="FW37">
        <v>0</v>
      </c>
      <c r="FX37">
        <v>0</v>
      </c>
      <c r="FY37">
        <v>0</v>
      </c>
      <c r="FZ37">
        <v>0</v>
      </c>
      <c r="GA37">
        <v>0</v>
      </c>
      <c r="GB37">
        <v>0</v>
      </c>
      <c r="GC37">
        <v>0</v>
      </c>
      <c r="GD37">
        <v>0</v>
      </c>
      <c r="GE37">
        <v>0</v>
      </c>
      <c r="GF37">
        <v>0</v>
      </c>
      <c r="GG37">
        <v>0</v>
      </c>
      <c r="GH37">
        <v>0</v>
      </c>
      <c r="GI37">
        <v>0</v>
      </c>
      <c r="GJ37">
        <v>0</v>
      </c>
      <c r="GK37">
        <v>0</v>
      </c>
      <c r="GL37">
        <v>0</v>
      </c>
      <c r="GM37">
        <v>0</v>
      </c>
      <c r="GN37">
        <v>0</v>
      </c>
      <c r="GO37">
        <v>0</v>
      </c>
      <c r="GP37">
        <v>0</v>
      </c>
      <c r="GQ37">
        <v>0</v>
      </c>
      <c r="GR37">
        <v>0</v>
      </c>
      <c r="GS37">
        <v>0</v>
      </c>
      <c r="GT37">
        <v>2324682</v>
      </c>
      <c r="GU37">
        <v>2784</v>
      </c>
    </row>
    <row r="38" spans="1:203" x14ac:dyDescent="0.2">
      <c r="A38" t="str">
        <v>Test 35</v>
      </c>
      <c r="B38" t="str">
        <v>Test compound</v>
      </c>
      <c r="C38" s="85" t="str">
        <v>Target Response</v>
      </c>
      <c r="D38" s="66">
        <v>0</v>
      </c>
      <c r="E38" s="66">
        <v>0</v>
      </c>
      <c r="F38" s="66">
        <v>0</v>
      </c>
      <c r="G38" s="66">
        <v>0</v>
      </c>
      <c r="H38" s="66">
        <v>0</v>
      </c>
      <c r="I38" s="66">
        <v>0</v>
      </c>
      <c r="J38" s="66">
        <v>0</v>
      </c>
      <c r="K38" s="66">
        <v>0</v>
      </c>
      <c r="L38" s="66">
        <v>0</v>
      </c>
      <c r="M38" s="66">
        <v>0</v>
      </c>
      <c r="N38" s="66">
        <v>0</v>
      </c>
      <c r="O38" s="66">
        <v>0</v>
      </c>
      <c r="P38" s="66">
        <v>0</v>
      </c>
      <c r="Q38" s="66">
        <v>0</v>
      </c>
      <c r="R38" s="66">
        <v>0</v>
      </c>
      <c r="S38" s="66">
        <v>0</v>
      </c>
      <c r="T38" s="66">
        <v>0</v>
      </c>
      <c r="U38" s="66">
        <v>0</v>
      </c>
      <c r="V38" s="66">
        <v>0</v>
      </c>
      <c r="W38" s="66">
        <v>0</v>
      </c>
      <c r="X38" s="66">
        <v>0</v>
      </c>
      <c r="Y38" s="66">
        <v>0</v>
      </c>
      <c r="Z38" s="66">
        <v>0</v>
      </c>
      <c r="AA38" s="66">
        <v>0</v>
      </c>
      <c r="AB38" s="66">
        <v>0</v>
      </c>
      <c r="AC38" s="66">
        <v>0</v>
      </c>
      <c r="AD38" s="66">
        <v>0</v>
      </c>
      <c r="AE38" s="66">
        <v>0</v>
      </c>
      <c r="AF38" s="66">
        <v>0</v>
      </c>
      <c r="AG38">
        <v>0</v>
      </c>
      <c r="AH38">
        <v>0</v>
      </c>
      <c r="AI38">
        <v>0</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v>0</v>
      </c>
      <c r="BE38">
        <v>0</v>
      </c>
      <c r="BF38">
        <v>0</v>
      </c>
      <c r="BG38">
        <v>0</v>
      </c>
      <c r="BH38">
        <v>0</v>
      </c>
      <c r="BI38">
        <v>0</v>
      </c>
      <c r="BJ38">
        <v>0</v>
      </c>
      <c r="BK38">
        <v>0</v>
      </c>
      <c r="BL38">
        <v>0</v>
      </c>
      <c r="BM38">
        <v>0</v>
      </c>
      <c r="BN38">
        <v>0</v>
      </c>
      <c r="BO38">
        <v>0</v>
      </c>
      <c r="BP38">
        <v>0</v>
      </c>
      <c r="BQ38">
        <v>0</v>
      </c>
      <c r="BR38">
        <v>0</v>
      </c>
      <c r="BS38">
        <v>0</v>
      </c>
      <c r="BT38">
        <v>0</v>
      </c>
      <c r="BU38">
        <v>0</v>
      </c>
      <c r="BV38">
        <v>0</v>
      </c>
      <c r="BW38">
        <v>0</v>
      </c>
      <c r="BX38">
        <v>0</v>
      </c>
      <c r="BY38">
        <v>0</v>
      </c>
      <c r="BZ38">
        <v>0</v>
      </c>
      <c r="CA38">
        <v>0</v>
      </c>
      <c r="CB38">
        <v>0</v>
      </c>
      <c r="CC38">
        <v>0</v>
      </c>
      <c r="CD38">
        <v>0</v>
      </c>
      <c r="CE38">
        <v>0</v>
      </c>
      <c r="CF38">
        <v>0</v>
      </c>
      <c r="CG38">
        <v>0</v>
      </c>
      <c r="CH38">
        <v>0</v>
      </c>
      <c r="CI38">
        <v>0</v>
      </c>
      <c r="CJ38">
        <v>0</v>
      </c>
      <c r="CK38">
        <v>0</v>
      </c>
      <c r="CL38">
        <v>0</v>
      </c>
      <c r="CM38">
        <v>0</v>
      </c>
      <c r="CN38">
        <v>0</v>
      </c>
      <c r="CO38">
        <v>0</v>
      </c>
      <c r="CP38">
        <v>0</v>
      </c>
      <c r="CQ38">
        <v>0</v>
      </c>
      <c r="CR38">
        <v>0</v>
      </c>
      <c r="CS38">
        <v>0</v>
      </c>
      <c r="CT38">
        <v>0</v>
      </c>
      <c r="CU38">
        <v>0</v>
      </c>
      <c r="CV38">
        <v>0</v>
      </c>
      <c r="CW38">
        <v>0</v>
      </c>
      <c r="CX38">
        <v>0</v>
      </c>
      <c r="CY38">
        <v>0</v>
      </c>
      <c r="CZ38">
        <v>0</v>
      </c>
      <c r="DA38">
        <v>0</v>
      </c>
      <c r="DB38">
        <v>0</v>
      </c>
      <c r="DC38">
        <v>0</v>
      </c>
      <c r="DD38">
        <v>0</v>
      </c>
      <c r="DE38">
        <v>0</v>
      </c>
      <c r="DF38">
        <v>0</v>
      </c>
      <c r="DG38">
        <v>0</v>
      </c>
      <c r="DH38">
        <v>0</v>
      </c>
      <c r="DI38">
        <v>0</v>
      </c>
      <c r="DJ38">
        <v>0</v>
      </c>
      <c r="DK38">
        <v>0</v>
      </c>
      <c r="DL38">
        <v>0</v>
      </c>
      <c r="DM38">
        <v>0</v>
      </c>
      <c r="DN38">
        <v>0</v>
      </c>
      <c r="DO38">
        <v>0</v>
      </c>
      <c r="DP38">
        <v>0</v>
      </c>
      <c r="DQ38">
        <v>0</v>
      </c>
      <c r="DR38">
        <v>0</v>
      </c>
      <c r="DS38">
        <v>0</v>
      </c>
      <c r="DT38">
        <v>0</v>
      </c>
      <c r="DU38">
        <v>0</v>
      </c>
      <c r="DV38">
        <v>0</v>
      </c>
      <c r="DW38">
        <v>0</v>
      </c>
      <c r="DX38">
        <v>0</v>
      </c>
      <c r="DY38">
        <v>0</v>
      </c>
      <c r="DZ38">
        <v>0</v>
      </c>
      <c r="EA38">
        <v>0</v>
      </c>
      <c r="EB38">
        <v>0</v>
      </c>
      <c r="EC38">
        <v>0</v>
      </c>
      <c r="ED38">
        <v>0</v>
      </c>
      <c r="EE38">
        <v>0</v>
      </c>
      <c r="EF38">
        <v>0</v>
      </c>
      <c r="EG38">
        <v>0</v>
      </c>
      <c r="EH38">
        <v>0</v>
      </c>
      <c r="EI38">
        <v>0</v>
      </c>
      <c r="EJ38">
        <v>0</v>
      </c>
      <c r="EK38">
        <v>0</v>
      </c>
      <c r="EL38">
        <v>0</v>
      </c>
      <c r="EM38">
        <v>0</v>
      </c>
      <c r="EN38">
        <v>0</v>
      </c>
      <c r="EO38">
        <v>0</v>
      </c>
      <c r="EP38">
        <v>0</v>
      </c>
      <c r="EQ38">
        <v>0</v>
      </c>
      <c r="ER38">
        <v>0</v>
      </c>
      <c r="ES38">
        <v>0</v>
      </c>
      <c r="ET38">
        <v>0</v>
      </c>
      <c r="EU38">
        <v>0</v>
      </c>
      <c r="EV38">
        <v>0</v>
      </c>
      <c r="EW38">
        <v>0</v>
      </c>
      <c r="EX38">
        <v>0</v>
      </c>
      <c r="EY38">
        <v>0</v>
      </c>
      <c r="EZ38">
        <v>0</v>
      </c>
      <c r="FA38">
        <v>0</v>
      </c>
      <c r="FB38">
        <v>0</v>
      </c>
      <c r="FC38">
        <v>0</v>
      </c>
      <c r="FD38">
        <v>0</v>
      </c>
      <c r="FE38">
        <v>0</v>
      </c>
      <c r="FF38">
        <v>0</v>
      </c>
      <c r="FG38">
        <v>0</v>
      </c>
      <c r="FH38">
        <v>0</v>
      </c>
      <c r="FI38">
        <v>0</v>
      </c>
      <c r="FJ38">
        <v>0</v>
      </c>
      <c r="FK38">
        <v>0</v>
      </c>
      <c r="FL38">
        <v>0</v>
      </c>
      <c r="FM38">
        <v>0</v>
      </c>
      <c r="FN38">
        <v>0</v>
      </c>
      <c r="FO38">
        <v>0</v>
      </c>
      <c r="FP38">
        <v>0</v>
      </c>
      <c r="FQ38">
        <v>0</v>
      </c>
      <c r="FR38">
        <v>0</v>
      </c>
      <c r="FS38">
        <v>0</v>
      </c>
      <c r="FT38">
        <v>0</v>
      </c>
      <c r="FU38">
        <v>0</v>
      </c>
      <c r="FV38">
        <v>0</v>
      </c>
      <c r="FW38">
        <v>0</v>
      </c>
      <c r="FX38">
        <v>0</v>
      </c>
      <c r="FY38">
        <v>0</v>
      </c>
      <c r="FZ38">
        <v>0</v>
      </c>
      <c r="GA38">
        <v>0</v>
      </c>
      <c r="GB38">
        <v>0</v>
      </c>
      <c r="GC38">
        <v>0</v>
      </c>
      <c r="GD38">
        <v>0</v>
      </c>
      <c r="GE38">
        <v>0</v>
      </c>
      <c r="GF38">
        <v>0</v>
      </c>
      <c r="GG38">
        <v>0</v>
      </c>
      <c r="GH38">
        <v>0</v>
      </c>
      <c r="GI38">
        <v>0</v>
      </c>
      <c r="GJ38">
        <v>0</v>
      </c>
      <c r="GK38">
        <v>0</v>
      </c>
      <c r="GL38">
        <v>0</v>
      </c>
      <c r="GM38">
        <v>0</v>
      </c>
      <c r="GN38">
        <v>0</v>
      </c>
      <c r="GO38">
        <v>0</v>
      </c>
      <c r="GP38">
        <v>0</v>
      </c>
      <c r="GQ38">
        <v>0</v>
      </c>
      <c r="GR38">
        <v>0</v>
      </c>
      <c r="GS38">
        <v>0</v>
      </c>
      <c r="GT38">
        <v>3873673</v>
      </c>
      <c r="GU38">
        <v>21487</v>
      </c>
    </row>
    <row r="39" spans="1:203" x14ac:dyDescent="0.2">
      <c r="A39" t="str">
        <v>Test 36</v>
      </c>
      <c r="B39" t="str">
        <v>Test compound</v>
      </c>
      <c r="C39" s="85" t="str">
        <v>Target Response</v>
      </c>
      <c r="D39" s="66">
        <v>0</v>
      </c>
      <c r="E39" s="66">
        <v>0</v>
      </c>
      <c r="F39" s="66">
        <v>0</v>
      </c>
      <c r="G39" s="66">
        <v>0</v>
      </c>
      <c r="H39" s="66">
        <v>0</v>
      </c>
      <c r="I39" s="66">
        <v>0</v>
      </c>
      <c r="J39" s="66">
        <v>0</v>
      </c>
      <c r="K39" s="66">
        <v>0</v>
      </c>
      <c r="L39" s="66">
        <v>0</v>
      </c>
      <c r="M39" s="66">
        <v>0</v>
      </c>
      <c r="N39" s="66">
        <v>0</v>
      </c>
      <c r="O39" s="66">
        <v>0</v>
      </c>
      <c r="P39" s="66">
        <v>0</v>
      </c>
      <c r="Q39" s="66">
        <v>0</v>
      </c>
      <c r="R39" s="66">
        <v>0</v>
      </c>
      <c r="S39" s="66">
        <v>0</v>
      </c>
      <c r="T39" s="66">
        <v>0</v>
      </c>
      <c r="U39" s="66">
        <v>0</v>
      </c>
      <c r="V39" s="66">
        <v>0</v>
      </c>
      <c r="W39" s="66">
        <v>0</v>
      </c>
      <c r="X39" s="66">
        <v>0</v>
      </c>
      <c r="Y39" s="66">
        <v>0</v>
      </c>
      <c r="Z39" s="66">
        <v>0</v>
      </c>
      <c r="AA39" s="66">
        <v>0</v>
      </c>
      <c r="AB39" s="66">
        <v>0</v>
      </c>
      <c r="AC39" s="66">
        <v>0</v>
      </c>
      <c r="AD39" s="66">
        <v>0</v>
      </c>
      <c r="AE39" s="66">
        <v>0</v>
      </c>
      <c r="AF39" s="66">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c r="BA39">
        <v>0</v>
      </c>
      <c r="BB39">
        <v>0</v>
      </c>
      <c r="BC39">
        <v>0</v>
      </c>
      <c r="BD39">
        <v>0</v>
      </c>
      <c r="BE39">
        <v>0</v>
      </c>
      <c r="BF39">
        <v>0</v>
      </c>
      <c r="BG39">
        <v>0</v>
      </c>
      <c r="BH39">
        <v>0</v>
      </c>
      <c r="BI39">
        <v>0</v>
      </c>
      <c r="BJ39">
        <v>0</v>
      </c>
      <c r="BK39">
        <v>0</v>
      </c>
      <c r="BL39">
        <v>0</v>
      </c>
      <c r="BM39">
        <v>0</v>
      </c>
      <c r="BN39">
        <v>0</v>
      </c>
      <c r="BO39">
        <v>0</v>
      </c>
      <c r="BP39">
        <v>0</v>
      </c>
      <c r="BQ39">
        <v>0</v>
      </c>
      <c r="BR39">
        <v>0</v>
      </c>
      <c r="BS39">
        <v>0</v>
      </c>
      <c r="BT39">
        <v>0</v>
      </c>
      <c r="BU39">
        <v>0</v>
      </c>
      <c r="BV39">
        <v>0</v>
      </c>
      <c r="BW39">
        <v>0</v>
      </c>
      <c r="BX39">
        <v>0</v>
      </c>
      <c r="BY39">
        <v>0</v>
      </c>
      <c r="BZ39">
        <v>0</v>
      </c>
      <c r="CA39">
        <v>0</v>
      </c>
      <c r="CB39">
        <v>0</v>
      </c>
      <c r="CC39">
        <v>0</v>
      </c>
      <c r="CD39">
        <v>0</v>
      </c>
      <c r="CE39">
        <v>0</v>
      </c>
      <c r="CF39">
        <v>0</v>
      </c>
      <c r="CG39">
        <v>0</v>
      </c>
      <c r="CH39">
        <v>0</v>
      </c>
      <c r="CI39">
        <v>0</v>
      </c>
      <c r="CJ39">
        <v>0</v>
      </c>
      <c r="CK39">
        <v>0</v>
      </c>
      <c r="CL39">
        <v>0</v>
      </c>
      <c r="CM39">
        <v>0</v>
      </c>
      <c r="CN39">
        <v>0</v>
      </c>
      <c r="CO39">
        <v>0</v>
      </c>
      <c r="CP39">
        <v>0</v>
      </c>
      <c r="CQ39">
        <v>0</v>
      </c>
      <c r="CR39">
        <v>0</v>
      </c>
      <c r="CS39">
        <v>0</v>
      </c>
      <c r="CT39">
        <v>0</v>
      </c>
      <c r="CU39">
        <v>0</v>
      </c>
      <c r="CV39">
        <v>0</v>
      </c>
      <c r="CW39">
        <v>0</v>
      </c>
      <c r="CX39">
        <v>0</v>
      </c>
      <c r="CY39">
        <v>0</v>
      </c>
      <c r="CZ39">
        <v>0</v>
      </c>
      <c r="DA39">
        <v>0</v>
      </c>
      <c r="DB39">
        <v>0</v>
      </c>
      <c r="DC39">
        <v>0</v>
      </c>
      <c r="DD39">
        <v>0</v>
      </c>
      <c r="DE39">
        <v>0</v>
      </c>
      <c r="DF39">
        <v>0</v>
      </c>
      <c r="DG39">
        <v>0</v>
      </c>
      <c r="DH39">
        <v>0</v>
      </c>
      <c r="DI39">
        <v>0</v>
      </c>
      <c r="DJ39">
        <v>0</v>
      </c>
      <c r="DK39">
        <v>0</v>
      </c>
      <c r="DL39">
        <v>0</v>
      </c>
      <c r="DM39">
        <v>0</v>
      </c>
      <c r="DN39">
        <v>0</v>
      </c>
      <c r="DO39">
        <v>0</v>
      </c>
      <c r="DP39">
        <v>0</v>
      </c>
      <c r="DQ39">
        <v>0</v>
      </c>
      <c r="DR39">
        <v>0</v>
      </c>
      <c r="DS39">
        <v>0</v>
      </c>
      <c r="DT39">
        <v>0</v>
      </c>
      <c r="DU39">
        <v>0</v>
      </c>
      <c r="DV39">
        <v>0</v>
      </c>
      <c r="DW39">
        <v>0</v>
      </c>
      <c r="DX39">
        <v>0</v>
      </c>
      <c r="DY39">
        <v>0</v>
      </c>
      <c r="DZ39">
        <v>0</v>
      </c>
      <c r="EA39">
        <v>0</v>
      </c>
      <c r="EB39">
        <v>0</v>
      </c>
      <c r="EC39">
        <v>0</v>
      </c>
      <c r="ED39">
        <v>0</v>
      </c>
      <c r="EE39">
        <v>0</v>
      </c>
      <c r="EF39">
        <v>0</v>
      </c>
      <c r="EG39">
        <v>0</v>
      </c>
      <c r="EH39">
        <v>0</v>
      </c>
      <c r="EI39">
        <v>0</v>
      </c>
      <c r="EJ39">
        <v>0</v>
      </c>
      <c r="EK39">
        <v>0</v>
      </c>
      <c r="EL39">
        <v>0</v>
      </c>
      <c r="EM39">
        <v>0</v>
      </c>
      <c r="EN39">
        <v>0</v>
      </c>
      <c r="EO39">
        <v>0</v>
      </c>
      <c r="EP39">
        <v>0</v>
      </c>
      <c r="EQ39">
        <v>0</v>
      </c>
      <c r="ER39">
        <v>0</v>
      </c>
      <c r="ES39">
        <v>0</v>
      </c>
      <c r="ET39">
        <v>0</v>
      </c>
      <c r="EU39">
        <v>0</v>
      </c>
      <c r="EV39">
        <v>0</v>
      </c>
      <c r="EW39">
        <v>0</v>
      </c>
      <c r="EX39">
        <v>0</v>
      </c>
      <c r="EY39">
        <v>0</v>
      </c>
      <c r="EZ39">
        <v>0</v>
      </c>
      <c r="FA39">
        <v>0</v>
      </c>
      <c r="FB39">
        <v>0</v>
      </c>
      <c r="FC39">
        <v>0</v>
      </c>
      <c r="FD39">
        <v>0</v>
      </c>
      <c r="FE39">
        <v>0</v>
      </c>
      <c r="FF39">
        <v>0</v>
      </c>
      <c r="FG39">
        <v>0</v>
      </c>
      <c r="FH39">
        <v>0</v>
      </c>
      <c r="FI39">
        <v>0</v>
      </c>
      <c r="FJ39">
        <v>0</v>
      </c>
      <c r="FK39">
        <v>0</v>
      </c>
      <c r="FL39">
        <v>0</v>
      </c>
      <c r="FM39">
        <v>0</v>
      </c>
      <c r="FN39">
        <v>0</v>
      </c>
      <c r="FO39">
        <v>0</v>
      </c>
      <c r="FP39">
        <v>0</v>
      </c>
      <c r="FQ39">
        <v>0</v>
      </c>
      <c r="FR39">
        <v>0</v>
      </c>
      <c r="FS39">
        <v>0</v>
      </c>
      <c r="FT39">
        <v>0</v>
      </c>
      <c r="FU39">
        <v>0</v>
      </c>
      <c r="FV39">
        <v>0</v>
      </c>
      <c r="FW39">
        <v>0</v>
      </c>
      <c r="FX39">
        <v>0</v>
      </c>
      <c r="FY39">
        <v>0</v>
      </c>
      <c r="FZ39">
        <v>0</v>
      </c>
      <c r="GA39">
        <v>0</v>
      </c>
      <c r="GB39">
        <v>0</v>
      </c>
      <c r="GC39">
        <v>0</v>
      </c>
      <c r="GD39">
        <v>0</v>
      </c>
      <c r="GE39">
        <v>0</v>
      </c>
      <c r="GF39">
        <v>0</v>
      </c>
      <c r="GG39">
        <v>0</v>
      </c>
      <c r="GH39">
        <v>0</v>
      </c>
      <c r="GI39">
        <v>0</v>
      </c>
      <c r="GJ39">
        <v>0</v>
      </c>
      <c r="GK39">
        <v>0</v>
      </c>
      <c r="GL39">
        <v>0</v>
      </c>
      <c r="GM39">
        <v>0</v>
      </c>
      <c r="GN39">
        <v>0</v>
      </c>
      <c r="GO39">
        <v>0</v>
      </c>
      <c r="GP39">
        <v>0</v>
      </c>
      <c r="GQ39">
        <v>0</v>
      </c>
      <c r="GR39">
        <v>0</v>
      </c>
      <c r="GS39">
        <v>0</v>
      </c>
      <c r="GT39">
        <v>1302231</v>
      </c>
      <c r="GU39">
        <v>13604</v>
      </c>
    </row>
    <row r="40" spans="1:203" x14ac:dyDescent="0.2">
      <c r="A40" t="str">
        <v>Test 37</v>
      </c>
      <c r="B40" t="str">
        <v>Test compound</v>
      </c>
      <c r="C40" s="85" t="str">
        <v>Target Response</v>
      </c>
      <c r="D40" s="66">
        <v>0</v>
      </c>
      <c r="E40" s="66">
        <v>0</v>
      </c>
      <c r="F40" s="66">
        <v>0</v>
      </c>
      <c r="G40" s="66">
        <v>0</v>
      </c>
      <c r="H40" s="66">
        <v>0</v>
      </c>
      <c r="I40" s="66">
        <v>0</v>
      </c>
      <c r="J40" s="66">
        <v>0</v>
      </c>
      <c r="K40" s="66">
        <v>0</v>
      </c>
      <c r="L40" s="66">
        <v>0</v>
      </c>
      <c r="M40" s="66">
        <v>0</v>
      </c>
      <c r="N40" s="66">
        <v>0</v>
      </c>
      <c r="O40" s="66">
        <v>0</v>
      </c>
      <c r="P40" s="66">
        <v>0</v>
      </c>
      <c r="Q40" s="66">
        <v>0</v>
      </c>
      <c r="R40" s="66">
        <v>0</v>
      </c>
      <c r="S40" s="66">
        <v>0</v>
      </c>
      <c r="T40" s="66">
        <v>0</v>
      </c>
      <c r="U40" s="66">
        <v>0</v>
      </c>
      <c r="V40" s="66">
        <v>0</v>
      </c>
      <c r="W40" s="66">
        <v>0</v>
      </c>
      <c r="X40" s="66">
        <v>0</v>
      </c>
      <c r="Y40" s="66">
        <v>0</v>
      </c>
      <c r="Z40" s="66">
        <v>0</v>
      </c>
      <c r="AA40" s="66">
        <v>0</v>
      </c>
      <c r="AB40" s="66">
        <v>0</v>
      </c>
      <c r="AC40" s="66">
        <v>0</v>
      </c>
      <c r="AD40" s="66">
        <v>0</v>
      </c>
      <c r="AE40" s="66">
        <v>0</v>
      </c>
      <c r="AF40" s="66">
        <v>0</v>
      </c>
      <c r="AG40">
        <v>0</v>
      </c>
      <c r="AH40">
        <v>0</v>
      </c>
      <c r="AI40">
        <v>0</v>
      </c>
      <c r="AJ40">
        <v>0</v>
      </c>
      <c r="AK40">
        <v>0</v>
      </c>
      <c r="AL40">
        <v>0</v>
      </c>
      <c r="AM40">
        <v>0</v>
      </c>
      <c r="AN40">
        <v>0</v>
      </c>
      <c r="AO40">
        <v>0</v>
      </c>
      <c r="AP40">
        <v>0</v>
      </c>
      <c r="AQ40">
        <v>0</v>
      </c>
      <c r="AR40">
        <v>0</v>
      </c>
      <c r="AS40">
        <v>0</v>
      </c>
      <c r="AT40">
        <v>0</v>
      </c>
      <c r="AU40">
        <v>0</v>
      </c>
      <c r="AV40">
        <v>0</v>
      </c>
      <c r="AW40">
        <v>0</v>
      </c>
      <c r="AX40">
        <v>0</v>
      </c>
      <c r="AY40">
        <v>0</v>
      </c>
      <c r="AZ40">
        <v>0</v>
      </c>
      <c r="BA40">
        <v>0</v>
      </c>
      <c r="BB40">
        <v>0</v>
      </c>
      <c r="BC40">
        <v>0</v>
      </c>
      <c r="BD40">
        <v>0</v>
      </c>
      <c r="BE40">
        <v>0</v>
      </c>
      <c r="BF40">
        <v>0</v>
      </c>
      <c r="BG40">
        <v>0</v>
      </c>
      <c r="BH40">
        <v>0</v>
      </c>
      <c r="BI40">
        <v>0</v>
      </c>
      <c r="BJ40">
        <v>0</v>
      </c>
      <c r="BK40">
        <v>0</v>
      </c>
      <c r="BL40">
        <v>0</v>
      </c>
      <c r="BM40">
        <v>0</v>
      </c>
      <c r="BN40">
        <v>0</v>
      </c>
      <c r="BO40">
        <v>0</v>
      </c>
      <c r="BP40">
        <v>0</v>
      </c>
      <c r="BQ40">
        <v>0</v>
      </c>
      <c r="BR40">
        <v>0</v>
      </c>
      <c r="BS40">
        <v>0</v>
      </c>
      <c r="BT40">
        <v>0</v>
      </c>
      <c r="BU40">
        <v>0</v>
      </c>
      <c r="BV40">
        <v>0</v>
      </c>
      <c r="BW40">
        <v>0</v>
      </c>
      <c r="BX40">
        <v>0</v>
      </c>
      <c r="BY40">
        <v>0</v>
      </c>
      <c r="BZ40">
        <v>0</v>
      </c>
      <c r="CA40">
        <v>0</v>
      </c>
      <c r="CB40">
        <v>0</v>
      </c>
      <c r="CC40">
        <v>0</v>
      </c>
      <c r="CD40">
        <v>0</v>
      </c>
      <c r="CE40">
        <v>0</v>
      </c>
      <c r="CF40">
        <v>0</v>
      </c>
      <c r="CG40">
        <v>0</v>
      </c>
      <c r="CH40">
        <v>0</v>
      </c>
      <c r="CI40">
        <v>0</v>
      </c>
      <c r="CJ40">
        <v>0</v>
      </c>
      <c r="CK40">
        <v>0</v>
      </c>
      <c r="CL40">
        <v>0</v>
      </c>
      <c r="CM40">
        <v>0</v>
      </c>
      <c r="CN40">
        <v>0</v>
      </c>
      <c r="CO40">
        <v>0</v>
      </c>
      <c r="CP40">
        <v>0</v>
      </c>
      <c r="CQ40">
        <v>0</v>
      </c>
      <c r="CR40">
        <v>0</v>
      </c>
      <c r="CS40">
        <v>0</v>
      </c>
      <c r="CT40">
        <v>0</v>
      </c>
      <c r="CU40">
        <v>0</v>
      </c>
      <c r="CV40">
        <v>0</v>
      </c>
      <c r="CW40">
        <v>0</v>
      </c>
      <c r="CX40">
        <v>0</v>
      </c>
      <c r="CY40">
        <v>0</v>
      </c>
      <c r="CZ40">
        <v>0</v>
      </c>
      <c r="DA40">
        <v>0</v>
      </c>
      <c r="DB40">
        <v>0</v>
      </c>
      <c r="DC40">
        <v>0</v>
      </c>
      <c r="DD40">
        <v>0</v>
      </c>
      <c r="DE40">
        <v>0</v>
      </c>
      <c r="DF40">
        <v>0</v>
      </c>
      <c r="DG40">
        <v>0</v>
      </c>
      <c r="DH40">
        <v>0</v>
      </c>
      <c r="DI40">
        <v>0</v>
      </c>
      <c r="DJ40">
        <v>0</v>
      </c>
      <c r="DK40">
        <v>0</v>
      </c>
      <c r="DL40">
        <v>0</v>
      </c>
      <c r="DM40">
        <v>0</v>
      </c>
      <c r="DN40">
        <v>0</v>
      </c>
      <c r="DO40">
        <v>0</v>
      </c>
      <c r="DP40">
        <v>0</v>
      </c>
      <c r="DQ40">
        <v>0</v>
      </c>
      <c r="DR40">
        <v>0</v>
      </c>
      <c r="DS40">
        <v>0</v>
      </c>
      <c r="DT40">
        <v>0</v>
      </c>
      <c r="DU40">
        <v>0</v>
      </c>
      <c r="DV40">
        <v>0</v>
      </c>
      <c r="DW40">
        <v>0</v>
      </c>
      <c r="DX40">
        <v>0</v>
      </c>
      <c r="DY40">
        <v>0</v>
      </c>
      <c r="DZ40">
        <v>0</v>
      </c>
      <c r="EA40">
        <v>0</v>
      </c>
      <c r="EB40">
        <v>0</v>
      </c>
      <c r="EC40">
        <v>0</v>
      </c>
      <c r="ED40">
        <v>0</v>
      </c>
      <c r="EE40">
        <v>0</v>
      </c>
      <c r="EF40">
        <v>0</v>
      </c>
      <c r="EG40">
        <v>0</v>
      </c>
      <c r="EH40">
        <v>0</v>
      </c>
      <c r="EI40">
        <v>0</v>
      </c>
      <c r="EJ40">
        <v>0</v>
      </c>
      <c r="EK40">
        <v>0</v>
      </c>
      <c r="EL40">
        <v>0</v>
      </c>
      <c r="EM40">
        <v>0</v>
      </c>
      <c r="EN40">
        <v>0</v>
      </c>
      <c r="EO40">
        <v>0</v>
      </c>
      <c r="EP40">
        <v>0</v>
      </c>
      <c r="EQ40">
        <v>0</v>
      </c>
      <c r="ER40">
        <v>0</v>
      </c>
      <c r="ES40">
        <v>0</v>
      </c>
      <c r="ET40">
        <v>0</v>
      </c>
      <c r="EU40">
        <v>0</v>
      </c>
      <c r="EV40">
        <v>0</v>
      </c>
      <c r="EW40">
        <v>0</v>
      </c>
      <c r="EX40">
        <v>0</v>
      </c>
      <c r="EY40">
        <v>0</v>
      </c>
      <c r="EZ40">
        <v>0</v>
      </c>
      <c r="FA40">
        <v>0</v>
      </c>
      <c r="FB40">
        <v>0</v>
      </c>
      <c r="FC40">
        <v>0</v>
      </c>
      <c r="FD40">
        <v>0</v>
      </c>
      <c r="FE40">
        <v>0</v>
      </c>
      <c r="FF40">
        <v>0</v>
      </c>
      <c r="FG40">
        <v>0</v>
      </c>
      <c r="FH40">
        <v>0</v>
      </c>
      <c r="FI40">
        <v>0</v>
      </c>
      <c r="FJ40">
        <v>0</v>
      </c>
      <c r="FK40">
        <v>0</v>
      </c>
      <c r="FL40">
        <v>0</v>
      </c>
      <c r="FM40">
        <v>0</v>
      </c>
      <c r="FN40">
        <v>0</v>
      </c>
      <c r="FO40">
        <v>0</v>
      </c>
      <c r="FP40">
        <v>0</v>
      </c>
      <c r="FQ40">
        <v>0</v>
      </c>
      <c r="FR40">
        <v>0</v>
      </c>
      <c r="FS40">
        <v>0</v>
      </c>
      <c r="FT40">
        <v>0</v>
      </c>
      <c r="FU40">
        <v>0</v>
      </c>
      <c r="FV40">
        <v>0</v>
      </c>
      <c r="FW40">
        <v>0</v>
      </c>
      <c r="FX40">
        <v>0</v>
      </c>
      <c r="FY40">
        <v>0</v>
      </c>
      <c r="FZ40">
        <v>0</v>
      </c>
      <c r="GA40">
        <v>0</v>
      </c>
      <c r="GB40">
        <v>0</v>
      </c>
      <c r="GC40">
        <v>0</v>
      </c>
      <c r="GD40">
        <v>0</v>
      </c>
      <c r="GE40">
        <v>0</v>
      </c>
      <c r="GF40">
        <v>0</v>
      </c>
      <c r="GG40">
        <v>0</v>
      </c>
      <c r="GH40">
        <v>0</v>
      </c>
      <c r="GI40">
        <v>0</v>
      </c>
      <c r="GJ40">
        <v>0</v>
      </c>
      <c r="GK40">
        <v>0</v>
      </c>
      <c r="GL40">
        <v>0</v>
      </c>
      <c r="GM40">
        <v>0</v>
      </c>
      <c r="GN40">
        <v>0</v>
      </c>
      <c r="GO40">
        <v>0</v>
      </c>
      <c r="GP40">
        <v>0</v>
      </c>
      <c r="GQ40">
        <v>0</v>
      </c>
      <c r="GR40">
        <v>0</v>
      </c>
      <c r="GS40">
        <v>0</v>
      </c>
      <c r="GT40">
        <v>1110298</v>
      </c>
      <c r="GU40">
        <v>24307</v>
      </c>
    </row>
    <row r="41" spans="1:203" x14ac:dyDescent="0.2">
      <c r="A41" t="str">
        <v>Test 38</v>
      </c>
      <c r="B41" t="str">
        <v>Test compound</v>
      </c>
      <c r="C41" s="85" t="str">
        <v>Target Response</v>
      </c>
      <c r="D41" s="66">
        <v>0</v>
      </c>
      <c r="E41" s="66">
        <v>0</v>
      </c>
      <c r="F41" s="66">
        <v>0</v>
      </c>
      <c r="G41" s="66">
        <v>0</v>
      </c>
      <c r="H41" s="66">
        <v>0</v>
      </c>
      <c r="I41" s="66">
        <v>0</v>
      </c>
      <c r="J41" s="66">
        <v>0</v>
      </c>
      <c r="K41" s="66">
        <v>0</v>
      </c>
      <c r="L41" s="66">
        <v>0</v>
      </c>
      <c r="M41" s="66">
        <v>0</v>
      </c>
      <c r="N41" s="66">
        <v>0</v>
      </c>
      <c r="O41" s="66">
        <v>0</v>
      </c>
      <c r="P41" s="66">
        <v>0</v>
      </c>
      <c r="Q41" s="66">
        <v>0</v>
      </c>
      <c r="R41" s="66">
        <v>0</v>
      </c>
      <c r="S41" s="66">
        <v>0</v>
      </c>
      <c r="T41" s="66">
        <v>0</v>
      </c>
      <c r="U41" s="66">
        <v>0</v>
      </c>
      <c r="V41" s="66">
        <v>0</v>
      </c>
      <c r="W41" s="66">
        <v>0</v>
      </c>
      <c r="X41" s="66">
        <v>0</v>
      </c>
      <c r="Y41" s="66">
        <v>0</v>
      </c>
      <c r="Z41" s="66">
        <v>0</v>
      </c>
      <c r="AA41" s="66">
        <v>0</v>
      </c>
      <c r="AB41" s="66">
        <v>0</v>
      </c>
      <c r="AC41" s="66">
        <v>0</v>
      </c>
      <c r="AD41" s="66">
        <v>0</v>
      </c>
      <c r="AE41" s="66">
        <v>0</v>
      </c>
      <c r="AF41" s="66">
        <v>0</v>
      </c>
      <c r="AG41">
        <v>0</v>
      </c>
      <c r="AH41">
        <v>0</v>
      </c>
      <c r="AI41">
        <v>0</v>
      </c>
      <c r="AJ41">
        <v>0</v>
      </c>
      <c r="AK41">
        <v>0</v>
      </c>
      <c r="AL41">
        <v>0</v>
      </c>
      <c r="AM41">
        <v>0</v>
      </c>
      <c r="AN41">
        <v>0</v>
      </c>
      <c r="AO41">
        <v>0</v>
      </c>
      <c r="AP41">
        <v>0</v>
      </c>
      <c r="AQ41">
        <v>0</v>
      </c>
      <c r="AR41">
        <v>0</v>
      </c>
      <c r="AS41">
        <v>0</v>
      </c>
      <c r="AT41">
        <v>0</v>
      </c>
      <c r="AU41">
        <v>0</v>
      </c>
      <c r="AV41">
        <v>0</v>
      </c>
      <c r="AW41">
        <v>0</v>
      </c>
      <c r="AX41">
        <v>0</v>
      </c>
      <c r="AY41">
        <v>0</v>
      </c>
      <c r="AZ41">
        <v>0</v>
      </c>
      <c r="BA41">
        <v>0</v>
      </c>
      <c r="BB41">
        <v>0</v>
      </c>
      <c r="BC41">
        <v>0</v>
      </c>
      <c r="BD41">
        <v>0</v>
      </c>
      <c r="BE41">
        <v>0</v>
      </c>
      <c r="BF41">
        <v>0</v>
      </c>
      <c r="BG41">
        <v>0</v>
      </c>
      <c r="BH41">
        <v>0</v>
      </c>
      <c r="BI41">
        <v>0</v>
      </c>
      <c r="BJ41">
        <v>0</v>
      </c>
      <c r="BK41">
        <v>0</v>
      </c>
      <c r="BL41">
        <v>0</v>
      </c>
      <c r="BM41">
        <v>0</v>
      </c>
      <c r="BN41">
        <v>0</v>
      </c>
      <c r="BO41">
        <v>0</v>
      </c>
      <c r="BP41">
        <v>0</v>
      </c>
      <c r="BQ41">
        <v>0</v>
      </c>
      <c r="BR41">
        <v>0</v>
      </c>
      <c r="BS41">
        <v>0</v>
      </c>
      <c r="BT41">
        <v>0</v>
      </c>
      <c r="BU41">
        <v>0</v>
      </c>
      <c r="BV41">
        <v>0</v>
      </c>
      <c r="BW41">
        <v>0</v>
      </c>
      <c r="BX41">
        <v>0</v>
      </c>
      <c r="BY41">
        <v>0</v>
      </c>
      <c r="BZ41">
        <v>0</v>
      </c>
      <c r="CA41">
        <v>0</v>
      </c>
      <c r="CB41">
        <v>0</v>
      </c>
      <c r="CC41">
        <v>0</v>
      </c>
      <c r="CD41">
        <v>0</v>
      </c>
      <c r="CE41">
        <v>0</v>
      </c>
      <c r="CF41">
        <v>0</v>
      </c>
      <c r="CG41">
        <v>0</v>
      </c>
      <c r="CH41">
        <v>0</v>
      </c>
      <c r="CI41">
        <v>0</v>
      </c>
      <c r="CJ41">
        <v>0</v>
      </c>
      <c r="CK41">
        <v>0</v>
      </c>
      <c r="CL41">
        <v>0</v>
      </c>
      <c r="CM41">
        <v>0</v>
      </c>
      <c r="CN41">
        <v>0</v>
      </c>
      <c r="CO41">
        <v>0</v>
      </c>
      <c r="CP41">
        <v>0</v>
      </c>
      <c r="CQ41">
        <v>0</v>
      </c>
      <c r="CR41">
        <v>0</v>
      </c>
      <c r="CS41">
        <v>0</v>
      </c>
      <c r="CT41">
        <v>0</v>
      </c>
      <c r="CU41">
        <v>0</v>
      </c>
      <c r="CV41">
        <v>0</v>
      </c>
      <c r="CW41">
        <v>0</v>
      </c>
      <c r="CX41">
        <v>0</v>
      </c>
      <c r="CY41">
        <v>0</v>
      </c>
      <c r="CZ41">
        <v>0</v>
      </c>
      <c r="DA41">
        <v>0</v>
      </c>
      <c r="DB41">
        <v>0</v>
      </c>
      <c r="DC41">
        <v>0</v>
      </c>
      <c r="DD41">
        <v>0</v>
      </c>
      <c r="DE41">
        <v>0</v>
      </c>
      <c r="DF41">
        <v>0</v>
      </c>
      <c r="DG41">
        <v>0</v>
      </c>
      <c r="DH41">
        <v>0</v>
      </c>
      <c r="DI41">
        <v>0</v>
      </c>
      <c r="DJ41">
        <v>0</v>
      </c>
      <c r="DK41">
        <v>0</v>
      </c>
      <c r="DL41">
        <v>0</v>
      </c>
      <c r="DM41">
        <v>0</v>
      </c>
      <c r="DN41">
        <v>0</v>
      </c>
      <c r="DO41">
        <v>0</v>
      </c>
      <c r="DP41">
        <v>0</v>
      </c>
      <c r="DQ41">
        <v>0</v>
      </c>
      <c r="DR41">
        <v>0</v>
      </c>
      <c r="DS41">
        <v>0</v>
      </c>
      <c r="DT41">
        <v>0</v>
      </c>
      <c r="DU41">
        <v>0</v>
      </c>
      <c r="DV41">
        <v>0</v>
      </c>
      <c r="DW41">
        <v>0</v>
      </c>
      <c r="DX41">
        <v>0</v>
      </c>
      <c r="DY41">
        <v>0</v>
      </c>
      <c r="DZ41">
        <v>0</v>
      </c>
      <c r="EA41">
        <v>0</v>
      </c>
      <c r="EB41">
        <v>0</v>
      </c>
      <c r="EC41">
        <v>0</v>
      </c>
      <c r="ED41">
        <v>0</v>
      </c>
      <c r="EE41">
        <v>0</v>
      </c>
      <c r="EF41">
        <v>0</v>
      </c>
      <c r="EG41">
        <v>0</v>
      </c>
      <c r="EH41">
        <v>0</v>
      </c>
      <c r="EI41">
        <v>0</v>
      </c>
      <c r="EJ41">
        <v>0</v>
      </c>
      <c r="EK41">
        <v>0</v>
      </c>
      <c r="EL41">
        <v>0</v>
      </c>
      <c r="EM41">
        <v>0</v>
      </c>
      <c r="EN41">
        <v>0</v>
      </c>
      <c r="EO41">
        <v>0</v>
      </c>
      <c r="EP41">
        <v>0</v>
      </c>
      <c r="EQ41">
        <v>0</v>
      </c>
      <c r="ER41">
        <v>0</v>
      </c>
      <c r="ES41">
        <v>0</v>
      </c>
      <c r="ET41">
        <v>0</v>
      </c>
      <c r="EU41">
        <v>0</v>
      </c>
      <c r="EV41">
        <v>0</v>
      </c>
      <c r="EW41">
        <v>0</v>
      </c>
      <c r="EX41">
        <v>0</v>
      </c>
      <c r="EY41">
        <v>0</v>
      </c>
      <c r="EZ41">
        <v>0</v>
      </c>
      <c r="FA41">
        <v>0</v>
      </c>
      <c r="FB41">
        <v>0</v>
      </c>
      <c r="FC41">
        <v>0</v>
      </c>
      <c r="FD41">
        <v>0</v>
      </c>
      <c r="FE41">
        <v>0</v>
      </c>
      <c r="FF41">
        <v>0</v>
      </c>
      <c r="FG41">
        <v>0</v>
      </c>
      <c r="FH41">
        <v>0</v>
      </c>
      <c r="FI41">
        <v>0</v>
      </c>
      <c r="FJ41">
        <v>0</v>
      </c>
      <c r="FK41">
        <v>0</v>
      </c>
      <c r="FL41">
        <v>0</v>
      </c>
      <c r="FM41">
        <v>0</v>
      </c>
      <c r="FN41">
        <v>0</v>
      </c>
      <c r="FO41">
        <v>0</v>
      </c>
      <c r="FP41">
        <v>0</v>
      </c>
      <c r="FQ41">
        <v>0</v>
      </c>
      <c r="FR41">
        <v>0</v>
      </c>
      <c r="FS41">
        <v>0</v>
      </c>
      <c r="FT41">
        <v>0</v>
      </c>
      <c r="FU41">
        <v>0</v>
      </c>
      <c r="FV41">
        <v>0</v>
      </c>
      <c r="FW41">
        <v>0</v>
      </c>
      <c r="FX41">
        <v>0</v>
      </c>
      <c r="FY41">
        <v>0</v>
      </c>
      <c r="FZ41">
        <v>0</v>
      </c>
      <c r="GA41">
        <v>0</v>
      </c>
      <c r="GB41">
        <v>0</v>
      </c>
      <c r="GC41">
        <v>0</v>
      </c>
      <c r="GD41">
        <v>0</v>
      </c>
      <c r="GE41">
        <v>0</v>
      </c>
      <c r="GF41">
        <v>0</v>
      </c>
      <c r="GG41">
        <v>0</v>
      </c>
      <c r="GH41">
        <v>0</v>
      </c>
      <c r="GI41">
        <v>0</v>
      </c>
      <c r="GJ41">
        <v>0</v>
      </c>
      <c r="GK41">
        <v>0</v>
      </c>
      <c r="GL41">
        <v>0</v>
      </c>
      <c r="GM41">
        <v>0</v>
      </c>
      <c r="GN41">
        <v>0</v>
      </c>
      <c r="GO41">
        <v>0</v>
      </c>
      <c r="GP41">
        <v>0</v>
      </c>
      <c r="GQ41">
        <v>0</v>
      </c>
      <c r="GR41">
        <v>0</v>
      </c>
      <c r="GS41">
        <v>0</v>
      </c>
      <c r="GT41">
        <v>1247427</v>
      </c>
      <c r="GU41">
        <v>8921</v>
      </c>
    </row>
    <row r="42" spans="1:203" x14ac:dyDescent="0.2">
      <c r="A42" t="str">
        <v>Test 39</v>
      </c>
      <c r="B42" t="str">
        <v>Test compound</v>
      </c>
      <c r="C42" s="85" t="str">
        <v>Target Response</v>
      </c>
      <c r="D42" s="66">
        <v>0</v>
      </c>
      <c r="E42" s="66">
        <v>0</v>
      </c>
      <c r="F42" s="66">
        <v>0</v>
      </c>
      <c r="G42" s="66">
        <v>0</v>
      </c>
      <c r="H42" s="66">
        <v>0</v>
      </c>
      <c r="I42" s="66">
        <v>0</v>
      </c>
      <c r="J42" s="66">
        <v>0</v>
      </c>
      <c r="K42" s="66">
        <v>0</v>
      </c>
      <c r="L42" s="66">
        <v>0</v>
      </c>
      <c r="M42" s="66">
        <v>0</v>
      </c>
      <c r="N42" s="66">
        <v>0</v>
      </c>
      <c r="O42" s="66">
        <v>0</v>
      </c>
      <c r="P42" s="66">
        <v>0</v>
      </c>
      <c r="Q42" s="66">
        <v>0</v>
      </c>
      <c r="R42" s="66">
        <v>0</v>
      </c>
      <c r="S42" s="66">
        <v>0</v>
      </c>
      <c r="T42" s="66">
        <v>0</v>
      </c>
      <c r="U42" s="66">
        <v>0</v>
      </c>
      <c r="V42" s="66">
        <v>0</v>
      </c>
      <c r="W42" s="66">
        <v>0</v>
      </c>
      <c r="X42" s="66">
        <v>0</v>
      </c>
      <c r="Y42" s="66">
        <v>0</v>
      </c>
      <c r="Z42" s="66">
        <v>0</v>
      </c>
      <c r="AA42" s="66">
        <v>0</v>
      </c>
      <c r="AB42" s="66">
        <v>0</v>
      </c>
      <c r="AC42" s="66">
        <v>0</v>
      </c>
      <c r="AD42" s="66">
        <v>0</v>
      </c>
      <c r="AE42" s="66">
        <v>0</v>
      </c>
      <c r="AF42" s="66">
        <v>0</v>
      </c>
      <c r="AG42">
        <v>0</v>
      </c>
      <c r="AH42">
        <v>0</v>
      </c>
      <c r="AI42">
        <v>0</v>
      </c>
      <c r="AJ42">
        <v>0</v>
      </c>
      <c r="AK42">
        <v>0</v>
      </c>
      <c r="AL42">
        <v>0</v>
      </c>
      <c r="AM42">
        <v>0</v>
      </c>
      <c r="AN42">
        <v>0</v>
      </c>
      <c r="AO42">
        <v>0</v>
      </c>
      <c r="AP42">
        <v>0</v>
      </c>
      <c r="AQ42">
        <v>0</v>
      </c>
      <c r="AR42">
        <v>0</v>
      </c>
      <c r="AS42">
        <v>0</v>
      </c>
      <c r="AT42">
        <v>0</v>
      </c>
      <c r="AU42">
        <v>0</v>
      </c>
      <c r="AV42">
        <v>0</v>
      </c>
      <c r="AW42">
        <v>0</v>
      </c>
      <c r="AX42">
        <v>0</v>
      </c>
      <c r="AY42">
        <v>0</v>
      </c>
      <c r="AZ42">
        <v>0</v>
      </c>
      <c r="BA42">
        <v>0</v>
      </c>
      <c r="BB42">
        <v>0</v>
      </c>
      <c r="BC42">
        <v>0</v>
      </c>
      <c r="BD42">
        <v>0</v>
      </c>
      <c r="BE42">
        <v>0</v>
      </c>
      <c r="BF42">
        <v>0</v>
      </c>
      <c r="BG42">
        <v>0</v>
      </c>
      <c r="BH42">
        <v>0</v>
      </c>
      <c r="BI42">
        <v>0</v>
      </c>
      <c r="BJ42">
        <v>0</v>
      </c>
      <c r="BK42">
        <v>0</v>
      </c>
      <c r="BL42">
        <v>0</v>
      </c>
      <c r="BM42">
        <v>0</v>
      </c>
      <c r="BN42">
        <v>0</v>
      </c>
      <c r="BO42">
        <v>0</v>
      </c>
      <c r="BP42">
        <v>0</v>
      </c>
      <c r="BQ42">
        <v>0</v>
      </c>
      <c r="BR42">
        <v>0</v>
      </c>
      <c r="BS42">
        <v>0</v>
      </c>
      <c r="BT42">
        <v>0</v>
      </c>
      <c r="BU42">
        <v>0</v>
      </c>
      <c r="BV42">
        <v>0</v>
      </c>
      <c r="BW42">
        <v>0</v>
      </c>
      <c r="BX42">
        <v>0</v>
      </c>
      <c r="BY42">
        <v>0</v>
      </c>
      <c r="BZ42">
        <v>0</v>
      </c>
      <c r="CA42">
        <v>0</v>
      </c>
      <c r="CB42">
        <v>0</v>
      </c>
      <c r="CC42">
        <v>0</v>
      </c>
      <c r="CD42">
        <v>0</v>
      </c>
      <c r="CE42">
        <v>0</v>
      </c>
      <c r="CF42">
        <v>0</v>
      </c>
      <c r="CG42">
        <v>0</v>
      </c>
      <c r="CH42">
        <v>0</v>
      </c>
      <c r="CI42">
        <v>0</v>
      </c>
      <c r="CJ42">
        <v>0</v>
      </c>
      <c r="CK42">
        <v>0</v>
      </c>
      <c r="CL42">
        <v>0</v>
      </c>
      <c r="CM42">
        <v>0</v>
      </c>
      <c r="CN42">
        <v>0</v>
      </c>
      <c r="CO42">
        <v>0</v>
      </c>
      <c r="CP42">
        <v>0</v>
      </c>
      <c r="CQ42">
        <v>0</v>
      </c>
      <c r="CR42">
        <v>0</v>
      </c>
      <c r="CS42">
        <v>0</v>
      </c>
      <c r="CT42">
        <v>0</v>
      </c>
      <c r="CU42">
        <v>0</v>
      </c>
      <c r="CV42">
        <v>0</v>
      </c>
      <c r="CW42">
        <v>0</v>
      </c>
      <c r="CX42">
        <v>0</v>
      </c>
      <c r="CY42">
        <v>0</v>
      </c>
      <c r="CZ42">
        <v>0</v>
      </c>
      <c r="DA42">
        <v>0</v>
      </c>
      <c r="DB42">
        <v>0</v>
      </c>
      <c r="DC42">
        <v>0</v>
      </c>
      <c r="DD42">
        <v>0</v>
      </c>
      <c r="DE42">
        <v>0</v>
      </c>
      <c r="DF42">
        <v>0</v>
      </c>
      <c r="DG42">
        <v>0</v>
      </c>
      <c r="DH42">
        <v>0</v>
      </c>
      <c r="DI42">
        <v>0</v>
      </c>
      <c r="DJ42">
        <v>0</v>
      </c>
      <c r="DK42">
        <v>0</v>
      </c>
      <c r="DL42">
        <v>0</v>
      </c>
      <c r="DM42">
        <v>0</v>
      </c>
      <c r="DN42">
        <v>0</v>
      </c>
      <c r="DO42">
        <v>0</v>
      </c>
      <c r="DP42">
        <v>0</v>
      </c>
      <c r="DQ42">
        <v>0</v>
      </c>
      <c r="DR42">
        <v>0</v>
      </c>
      <c r="DS42">
        <v>0</v>
      </c>
      <c r="DT42">
        <v>0</v>
      </c>
      <c r="DU42">
        <v>0</v>
      </c>
      <c r="DV42">
        <v>0</v>
      </c>
      <c r="DW42">
        <v>0</v>
      </c>
      <c r="DX42">
        <v>0</v>
      </c>
      <c r="DY42">
        <v>0</v>
      </c>
      <c r="DZ42">
        <v>0</v>
      </c>
      <c r="EA42">
        <v>0</v>
      </c>
      <c r="EB42">
        <v>0</v>
      </c>
      <c r="EC42">
        <v>0</v>
      </c>
      <c r="ED42">
        <v>0</v>
      </c>
      <c r="EE42">
        <v>0</v>
      </c>
      <c r="EF42">
        <v>0</v>
      </c>
      <c r="EG42">
        <v>0</v>
      </c>
      <c r="EH42">
        <v>0</v>
      </c>
      <c r="EI42">
        <v>0</v>
      </c>
      <c r="EJ42">
        <v>0</v>
      </c>
      <c r="EK42">
        <v>0</v>
      </c>
      <c r="EL42">
        <v>0</v>
      </c>
      <c r="EM42">
        <v>0</v>
      </c>
      <c r="EN42">
        <v>0</v>
      </c>
      <c r="EO42">
        <v>0</v>
      </c>
      <c r="EP42">
        <v>0</v>
      </c>
      <c r="EQ42">
        <v>0</v>
      </c>
      <c r="ER42">
        <v>0</v>
      </c>
      <c r="ES42">
        <v>0</v>
      </c>
      <c r="ET42">
        <v>0</v>
      </c>
      <c r="EU42">
        <v>0</v>
      </c>
      <c r="EV42">
        <v>0</v>
      </c>
      <c r="EW42">
        <v>0</v>
      </c>
      <c r="EX42">
        <v>0</v>
      </c>
      <c r="EY42">
        <v>0</v>
      </c>
      <c r="EZ42">
        <v>0</v>
      </c>
      <c r="FA42">
        <v>0</v>
      </c>
      <c r="FB42">
        <v>0</v>
      </c>
      <c r="FC42">
        <v>0</v>
      </c>
      <c r="FD42">
        <v>0</v>
      </c>
      <c r="FE42">
        <v>0</v>
      </c>
      <c r="FF42">
        <v>0</v>
      </c>
      <c r="FG42">
        <v>0</v>
      </c>
      <c r="FH42">
        <v>0</v>
      </c>
      <c r="FI42">
        <v>0</v>
      </c>
      <c r="FJ42">
        <v>0</v>
      </c>
      <c r="FK42">
        <v>0</v>
      </c>
      <c r="FL42">
        <v>0</v>
      </c>
      <c r="FM42">
        <v>0</v>
      </c>
      <c r="FN42">
        <v>0</v>
      </c>
      <c r="FO42">
        <v>0</v>
      </c>
      <c r="FP42">
        <v>0</v>
      </c>
      <c r="FQ42">
        <v>0</v>
      </c>
      <c r="FR42">
        <v>0</v>
      </c>
      <c r="FS42">
        <v>0</v>
      </c>
      <c r="FT42">
        <v>0</v>
      </c>
      <c r="FU42">
        <v>0</v>
      </c>
      <c r="FV42">
        <v>0</v>
      </c>
      <c r="FW42">
        <v>0</v>
      </c>
      <c r="FX42">
        <v>0</v>
      </c>
      <c r="FY42">
        <v>0</v>
      </c>
      <c r="FZ42">
        <v>0</v>
      </c>
      <c r="GA42">
        <v>0</v>
      </c>
      <c r="GB42">
        <v>0</v>
      </c>
      <c r="GC42">
        <v>0</v>
      </c>
      <c r="GD42">
        <v>0</v>
      </c>
      <c r="GE42">
        <v>0</v>
      </c>
      <c r="GF42">
        <v>0</v>
      </c>
      <c r="GG42">
        <v>0</v>
      </c>
      <c r="GH42">
        <v>0</v>
      </c>
      <c r="GI42">
        <v>0</v>
      </c>
      <c r="GJ42">
        <v>0</v>
      </c>
      <c r="GK42">
        <v>0</v>
      </c>
      <c r="GL42">
        <v>0</v>
      </c>
      <c r="GM42">
        <v>0</v>
      </c>
      <c r="GN42">
        <v>0</v>
      </c>
      <c r="GO42">
        <v>0</v>
      </c>
      <c r="GP42">
        <v>0</v>
      </c>
      <c r="GQ42">
        <v>0</v>
      </c>
      <c r="GR42">
        <v>0</v>
      </c>
      <c r="GS42">
        <v>0</v>
      </c>
      <c r="GT42">
        <v>1329463</v>
      </c>
      <c r="GU42">
        <v>11071</v>
      </c>
    </row>
    <row r="43" spans="1:203" x14ac:dyDescent="0.2">
      <c r="A43" t="str">
        <v>Test 40</v>
      </c>
      <c r="B43" t="str">
        <v>Test compound</v>
      </c>
      <c r="C43" s="85" t="str">
        <v>Target Response</v>
      </c>
      <c r="D43" s="66">
        <v>0</v>
      </c>
      <c r="E43" s="66">
        <v>0</v>
      </c>
      <c r="F43" s="66">
        <v>0</v>
      </c>
      <c r="G43" s="66">
        <v>0</v>
      </c>
      <c r="H43" s="66">
        <v>0</v>
      </c>
      <c r="I43" s="66">
        <v>0</v>
      </c>
      <c r="J43" s="66">
        <v>0</v>
      </c>
      <c r="K43" s="66">
        <v>0</v>
      </c>
      <c r="L43" s="66">
        <v>0</v>
      </c>
      <c r="M43" s="66">
        <v>0</v>
      </c>
      <c r="N43" s="66">
        <v>0</v>
      </c>
      <c r="O43" s="66">
        <v>0</v>
      </c>
      <c r="P43" s="66">
        <v>0</v>
      </c>
      <c r="Q43" s="66">
        <v>0</v>
      </c>
      <c r="R43" s="66">
        <v>0</v>
      </c>
      <c r="S43" s="66">
        <v>0</v>
      </c>
      <c r="T43" s="66">
        <v>0</v>
      </c>
      <c r="U43" s="66">
        <v>0</v>
      </c>
      <c r="V43" s="66">
        <v>0</v>
      </c>
      <c r="W43" s="66">
        <v>0</v>
      </c>
      <c r="X43" s="66">
        <v>0</v>
      </c>
      <c r="Y43" s="66">
        <v>0</v>
      </c>
      <c r="Z43" s="66">
        <v>0</v>
      </c>
      <c r="AA43" s="66">
        <v>0</v>
      </c>
      <c r="AB43" s="66">
        <v>0</v>
      </c>
      <c r="AC43" s="66">
        <v>0</v>
      </c>
      <c r="AD43" s="66">
        <v>0</v>
      </c>
      <c r="AE43" s="66">
        <v>0</v>
      </c>
      <c r="AF43" s="66">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c r="BA43">
        <v>0</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0</v>
      </c>
      <c r="BX43">
        <v>0</v>
      </c>
      <c r="BY43">
        <v>0</v>
      </c>
      <c r="BZ43">
        <v>0</v>
      </c>
      <c r="CA43">
        <v>0</v>
      </c>
      <c r="CB43">
        <v>0</v>
      </c>
      <c r="CC43">
        <v>0</v>
      </c>
      <c r="CD43">
        <v>0</v>
      </c>
      <c r="CE43">
        <v>0</v>
      </c>
      <c r="CF43">
        <v>0</v>
      </c>
      <c r="CG43">
        <v>0</v>
      </c>
      <c r="CH43">
        <v>0</v>
      </c>
      <c r="CI43">
        <v>0</v>
      </c>
      <c r="CJ43">
        <v>0</v>
      </c>
      <c r="CK43">
        <v>0</v>
      </c>
      <c r="CL43">
        <v>0</v>
      </c>
      <c r="CM43">
        <v>0</v>
      </c>
      <c r="CN43">
        <v>0</v>
      </c>
      <c r="CO43">
        <v>0</v>
      </c>
      <c r="CP43">
        <v>0</v>
      </c>
      <c r="CQ43">
        <v>0</v>
      </c>
      <c r="CR43">
        <v>0</v>
      </c>
      <c r="CS43">
        <v>0</v>
      </c>
      <c r="CT43">
        <v>0</v>
      </c>
      <c r="CU43">
        <v>0</v>
      </c>
      <c r="CV43">
        <v>0</v>
      </c>
      <c r="CW43">
        <v>0</v>
      </c>
      <c r="CX43">
        <v>0</v>
      </c>
      <c r="CY43">
        <v>0</v>
      </c>
      <c r="CZ43">
        <v>0</v>
      </c>
      <c r="DA43">
        <v>0</v>
      </c>
      <c r="DB43">
        <v>0</v>
      </c>
      <c r="DC43">
        <v>0</v>
      </c>
      <c r="DD43">
        <v>0</v>
      </c>
      <c r="DE43">
        <v>0</v>
      </c>
      <c r="DF43">
        <v>0</v>
      </c>
      <c r="DG43">
        <v>0</v>
      </c>
      <c r="DH43">
        <v>0</v>
      </c>
      <c r="DI43">
        <v>0</v>
      </c>
      <c r="DJ43">
        <v>0</v>
      </c>
      <c r="DK43">
        <v>0</v>
      </c>
      <c r="DL43">
        <v>0</v>
      </c>
      <c r="DM43">
        <v>0</v>
      </c>
      <c r="DN43">
        <v>0</v>
      </c>
      <c r="DO43">
        <v>0</v>
      </c>
      <c r="DP43">
        <v>0</v>
      </c>
      <c r="DQ43">
        <v>0</v>
      </c>
      <c r="DR43">
        <v>0</v>
      </c>
      <c r="DS43">
        <v>0</v>
      </c>
      <c r="DT43">
        <v>0</v>
      </c>
      <c r="DU43">
        <v>0</v>
      </c>
      <c r="DV43">
        <v>0</v>
      </c>
      <c r="DW43">
        <v>0</v>
      </c>
      <c r="DX43">
        <v>0</v>
      </c>
      <c r="DY43">
        <v>0</v>
      </c>
      <c r="DZ43">
        <v>0</v>
      </c>
      <c r="EA43">
        <v>0</v>
      </c>
      <c r="EB43">
        <v>0</v>
      </c>
      <c r="EC43">
        <v>0</v>
      </c>
      <c r="ED43">
        <v>0</v>
      </c>
      <c r="EE43">
        <v>0</v>
      </c>
      <c r="EF43">
        <v>0</v>
      </c>
      <c r="EG43">
        <v>0</v>
      </c>
      <c r="EH43">
        <v>0</v>
      </c>
      <c r="EI43">
        <v>0</v>
      </c>
      <c r="EJ43">
        <v>0</v>
      </c>
      <c r="EK43">
        <v>0</v>
      </c>
      <c r="EL43">
        <v>0</v>
      </c>
      <c r="EM43">
        <v>0</v>
      </c>
      <c r="EN43">
        <v>0</v>
      </c>
      <c r="EO43">
        <v>0</v>
      </c>
      <c r="EP43">
        <v>0</v>
      </c>
      <c r="EQ43">
        <v>0</v>
      </c>
      <c r="ER43">
        <v>0</v>
      </c>
      <c r="ES43">
        <v>0</v>
      </c>
      <c r="ET43">
        <v>0</v>
      </c>
      <c r="EU43">
        <v>0</v>
      </c>
      <c r="EV43">
        <v>0</v>
      </c>
      <c r="EW43">
        <v>0</v>
      </c>
      <c r="EX43">
        <v>0</v>
      </c>
      <c r="EY43">
        <v>0</v>
      </c>
      <c r="EZ43">
        <v>0</v>
      </c>
      <c r="FA43">
        <v>0</v>
      </c>
      <c r="FB43">
        <v>0</v>
      </c>
      <c r="FC43">
        <v>0</v>
      </c>
      <c r="FD43">
        <v>0</v>
      </c>
      <c r="FE43">
        <v>0</v>
      </c>
      <c r="FF43">
        <v>0</v>
      </c>
      <c r="FG43">
        <v>0</v>
      </c>
      <c r="FH43">
        <v>0</v>
      </c>
      <c r="FI43">
        <v>0</v>
      </c>
      <c r="FJ43">
        <v>0</v>
      </c>
      <c r="FK43">
        <v>0</v>
      </c>
      <c r="FL43">
        <v>0</v>
      </c>
      <c r="FM43">
        <v>0</v>
      </c>
      <c r="FN43">
        <v>0</v>
      </c>
      <c r="FO43">
        <v>0</v>
      </c>
      <c r="FP43">
        <v>0</v>
      </c>
      <c r="FQ43">
        <v>0</v>
      </c>
      <c r="FR43">
        <v>0</v>
      </c>
      <c r="FS43">
        <v>0</v>
      </c>
      <c r="FT43">
        <v>0</v>
      </c>
      <c r="FU43">
        <v>0</v>
      </c>
      <c r="FV43">
        <v>0</v>
      </c>
      <c r="FW43">
        <v>0</v>
      </c>
      <c r="FX43">
        <v>0</v>
      </c>
      <c r="FY43">
        <v>0</v>
      </c>
      <c r="FZ43">
        <v>0</v>
      </c>
      <c r="GA43">
        <v>0</v>
      </c>
      <c r="GB43">
        <v>0</v>
      </c>
      <c r="GC43">
        <v>0</v>
      </c>
      <c r="GD43">
        <v>0</v>
      </c>
      <c r="GE43">
        <v>0</v>
      </c>
      <c r="GF43">
        <v>0</v>
      </c>
      <c r="GG43">
        <v>0</v>
      </c>
      <c r="GH43">
        <v>0</v>
      </c>
      <c r="GI43">
        <v>0</v>
      </c>
      <c r="GJ43">
        <v>0</v>
      </c>
      <c r="GK43">
        <v>0</v>
      </c>
      <c r="GL43">
        <v>0</v>
      </c>
      <c r="GM43">
        <v>0</v>
      </c>
      <c r="GN43">
        <v>0</v>
      </c>
      <c r="GO43">
        <v>0</v>
      </c>
      <c r="GP43">
        <v>0</v>
      </c>
      <c r="GQ43">
        <v>0</v>
      </c>
      <c r="GR43">
        <v>0</v>
      </c>
      <c r="GS43">
        <v>0</v>
      </c>
      <c r="GT43">
        <v>1365985</v>
      </c>
      <c r="GU43">
        <v>8660</v>
      </c>
    </row>
    <row r="44" spans="1:203" x14ac:dyDescent="0.2">
      <c r="A44" t="str">
        <v>Test 41</v>
      </c>
      <c r="B44" t="str">
        <v>Test compound</v>
      </c>
      <c r="C44" t="str">
        <v>Target Response</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0</v>
      </c>
      <c r="BX44">
        <v>0</v>
      </c>
      <c r="BY44">
        <v>0</v>
      </c>
      <c r="BZ44">
        <v>0</v>
      </c>
      <c r="CA44">
        <v>0</v>
      </c>
      <c r="CB44">
        <v>0</v>
      </c>
      <c r="CC44">
        <v>0</v>
      </c>
      <c r="CD44">
        <v>0</v>
      </c>
      <c r="CE44">
        <v>0</v>
      </c>
      <c r="CF44">
        <v>0</v>
      </c>
      <c r="CG44">
        <v>0</v>
      </c>
      <c r="CH44">
        <v>0</v>
      </c>
      <c r="CI44">
        <v>0</v>
      </c>
      <c r="CJ44">
        <v>0</v>
      </c>
      <c r="CK44">
        <v>0</v>
      </c>
      <c r="CL44">
        <v>0</v>
      </c>
      <c r="CM44">
        <v>0</v>
      </c>
      <c r="CN44">
        <v>0</v>
      </c>
      <c r="CO44">
        <v>0</v>
      </c>
      <c r="CP44">
        <v>0</v>
      </c>
      <c r="CQ44">
        <v>0</v>
      </c>
      <c r="CR44">
        <v>0</v>
      </c>
      <c r="CS44">
        <v>0</v>
      </c>
      <c r="CT44">
        <v>0</v>
      </c>
      <c r="CU44">
        <v>0</v>
      </c>
      <c r="CV44">
        <v>0</v>
      </c>
      <c r="CW44">
        <v>0</v>
      </c>
      <c r="CX44">
        <v>0</v>
      </c>
      <c r="CY44">
        <v>0</v>
      </c>
      <c r="CZ44">
        <v>0</v>
      </c>
      <c r="DA44">
        <v>0</v>
      </c>
      <c r="DB44">
        <v>0</v>
      </c>
      <c r="DC44">
        <v>0</v>
      </c>
      <c r="DD44">
        <v>0</v>
      </c>
      <c r="DE44">
        <v>0</v>
      </c>
      <c r="DF44">
        <v>0</v>
      </c>
      <c r="DG44">
        <v>0</v>
      </c>
      <c r="DH44">
        <v>0</v>
      </c>
      <c r="DI44">
        <v>0</v>
      </c>
      <c r="DJ44">
        <v>0</v>
      </c>
      <c r="DK44">
        <v>0</v>
      </c>
      <c r="DL44">
        <v>0</v>
      </c>
      <c r="DM44">
        <v>0</v>
      </c>
      <c r="DN44">
        <v>0</v>
      </c>
      <c r="DO44">
        <v>0</v>
      </c>
      <c r="DP44">
        <v>0</v>
      </c>
      <c r="DQ44">
        <v>0</v>
      </c>
      <c r="DR44">
        <v>0</v>
      </c>
      <c r="DS44">
        <v>0</v>
      </c>
      <c r="DT44">
        <v>0</v>
      </c>
      <c r="DU44">
        <v>0</v>
      </c>
      <c r="DV44">
        <v>0</v>
      </c>
      <c r="DW44">
        <v>0</v>
      </c>
      <c r="DX44">
        <v>0</v>
      </c>
      <c r="DY44">
        <v>0</v>
      </c>
      <c r="DZ44">
        <v>0</v>
      </c>
      <c r="EA44">
        <v>0</v>
      </c>
      <c r="EB44">
        <v>0</v>
      </c>
      <c r="EC44">
        <v>0</v>
      </c>
      <c r="ED44">
        <v>0</v>
      </c>
      <c r="EE44">
        <v>0</v>
      </c>
      <c r="EF44">
        <v>0</v>
      </c>
      <c r="EG44">
        <v>0</v>
      </c>
      <c r="EH44">
        <v>0</v>
      </c>
      <c r="EI44">
        <v>0</v>
      </c>
      <c r="EJ44">
        <v>0</v>
      </c>
      <c r="EK44">
        <v>0</v>
      </c>
      <c r="EL44">
        <v>0</v>
      </c>
      <c r="EM44">
        <v>0</v>
      </c>
      <c r="EN44">
        <v>0</v>
      </c>
      <c r="EO44">
        <v>0</v>
      </c>
      <c r="EP44">
        <v>0</v>
      </c>
      <c r="EQ44">
        <v>0</v>
      </c>
      <c r="ER44">
        <v>0</v>
      </c>
      <c r="ES44">
        <v>0</v>
      </c>
      <c r="ET44">
        <v>0</v>
      </c>
      <c r="EU44">
        <v>0</v>
      </c>
      <c r="EV44">
        <v>0</v>
      </c>
      <c r="EW44">
        <v>0</v>
      </c>
      <c r="EX44">
        <v>0</v>
      </c>
      <c r="EY44">
        <v>0</v>
      </c>
      <c r="EZ44">
        <v>0</v>
      </c>
      <c r="FA44">
        <v>0</v>
      </c>
      <c r="FB44">
        <v>0</v>
      </c>
      <c r="FC44">
        <v>0</v>
      </c>
      <c r="FD44">
        <v>0</v>
      </c>
      <c r="FE44">
        <v>0</v>
      </c>
      <c r="FF44">
        <v>0</v>
      </c>
      <c r="FG44">
        <v>0</v>
      </c>
      <c r="FH44">
        <v>0</v>
      </c>
      <c r="FI44">
        <v>0</v>
      </c>
      <c r="FJ44">
        <v>0</v>
      </c>
      <c r="FK44">
        <v>0</v>
      </c>
      <c r="FL44">
        <v>0</v>
      </c>
      <c r="FM44">
        <v>0</v>
      </c>
      <c r="FN44">
        <v>0</v>
      </c>
      <c r="FO44">
        <v>0</v>
      </c>
      <c r="FP44">
        <v>0</v>
      </c>
      <c r="FQ44">
        <v>0</v>
      </c>
      <c r="FR44">
        <v>0</v>
      </c>
      <c r="FS44">
        <v>0</v>
      </c>
      <c r="FT44">
        <v>0</v>
      </c>
      <c r="FU44">
        <v>0</v>
      </c>
      <c r="FV44">
        <v>0</v>
      </c>
      <c r="FW44">
        <v>0</v>
      </c>
      <c r="FX44">
        <v>0</v>
      </c>
      <c r="FY44">
        <v>0</v>
      </c>
      <c r="FZ44">
        <v>0</v>
      </c>
      <c r="GA44">
        <v>0</v>
      </c>
      <c r="GB44">
        <v>0</v>
      </c>
      <c r="GC44">
        <v>0</v>
      </c>
      <c r="GD44">
        <v>0</v>
      </c>
      <c r="GE44">
        <v>0</v>
      </c>
      <c r="GF44">
        <v>0</v>
      </c>
      <c r="GG44">
        <v>0</v>
      </c>
      <c r="GH44">
        <v>0</v>
      </c>
      <c r="GI44">
        <v>0</v>
      </c>
      <c r="GJ44">
        <v>0</v>
      </c>
      <c r="GK44">
        <v>0</v>
      </c>
      <c r="GL44">
        <v>0</v>
      </c>
      <c r="GM44">
        <v>0</v>
      </c>
      <c r="GN44">
        <v>0</v>
      </c>
      <c r="GO44">
        <v>0</v>
      </c>
      <c r="GP44">
        <v>0</v>
      </c>
      <c r="GQ44">
        <v>0</v>
      </c>
      <c r="GR44">
        <v>0</v>
      </c>
      <c r="GS44">
        <v>0</v>
      </c>
      <c r="GT44">
        <v>3953119</v>
      </c>
      <c r="GU44">
        <v>20362</v>
      </c>
    </row>
    <row r="45" spans="1:203" x14ac:dyDescent="0.2">
      <c r="A45" t="str">
        <v>Test 42</v>
      </c>
      <c r="B45" t="str">
        <v>Test compound</v>
      </c>
      <c r="C45" t="str">
        <v>Target Response</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BX45">
        <v>0</v>
      </c>
      <c r="BY45">
        <v>0</v>
      </c>
      <c r="BZ45">
        <v>0</v>
      </c>
      <c r="CA45">
        <v>0</v>
      </c>
      <c r="CB45">
        <v>0</v>
      </c>
      <c r="CC45">
        <v>0</v>
      </c>
      <c r="CD45">
        <v>0</v>
      </c>
      <c r="CE45">
        <v>0</v>
      </c>
      <c r="CF45">
        <v>0</v>
      </c>
      <c r="CG45">
        <v>0</v>
      </c>
      <c r="CH45">
        <v>0</v>
      </c>
      <c r="CI45">
        <v>0</v>
      </c>
      <c r="CJ45">
        <v>0</v>
      </c>
      <c r="CK45">
        <v>0</v>
      </c>
      <c r="CL45">
        <v>0</v>
      </c>
      <c r="CM45">
        <v>0</v>
      </c>
      <c r="CN45">
        <v>0</v>
      </c>
      <c r="CO45">
        <v>0</v>
      </c>
      <c r="CP45">
        <v>0</v>
      </c>
      <c r="CQ45">
        <v>0</v>
      </c>
      <c r="CR45">
        <v>0</v>
      </c>
      <c r="CS45">
        <v>0</v>
      </c>
      <c r="CT45">
        <v>0</v>
      </c>
      <c r="CU45">
        <v>0</v>
      </c>
      <c r="CV45">
        <v>0</v>
      </c>
      <c r="CW45">
        <v>0</v>
      </c>
      <c r="CX45">
        <v>0</v>
      </c>
      <c r="CY45">
        <v>0</v>
      </c>
      <c r="CZ45">
        <v>0</v>
      </c>
      <c r="DA45">
        <v>0</v>
      </c>
      <c r="DB45">
        <v>0</v>
      </c>
      <c r="DC45">
        <v>0</v>
      </c>
      <c r="DD45">
        <v>0</v>
      </c>
      <c r="DE45">
        <v>0</v>
      </c>
      <c r="DF45">
        <v>0</v>
      </c>
      <c r="DG45">
        <v>0</v>
      </c>
      <c r="DH45">
        <v>0</v>
      </c>
      <c r="DI45">
        <v>0</v>
      </c>
      <c r="DJ45">
        <v>0</v>
      </c>
      <c r="DK45">
        <v>0</v>
      </c>
      <c r="DL45">
        <v>0</v>
      </c>
      <c r="DM45">
        <v>0</v>
      </c>
      <c r="DN45">
        <v>0</v>
      </c>
      <c r="DO45">
        <v>0</v>
      </c>
      <c r="DP45">
        <v>0</v>
      </c>
      <c r="DQ45">
        <v>0</v>
      </c>
      <c r="DR45">
        <v>0</v>
      </c>
      <c r="DS45">
        <v>0</v>
      </c>
      <c r="DT45">
        <v>0</v>
      </c>
      <c r="DU45">
        <v>0</v>
      </c>
      <c r="DV45">
        <v>0</v>
      </c>
      <c r="DW45">
        <v>0</v>
      </c>
      <c r="DX45">
        <v>0</v>
      </c>
      <c r="DY45">
        <v>0</v>
      </c>
      <c r="DZ45">
        <v>0</v>
      </c>
      <c r="EA45">
        <v>0</v>
      </c>
      <c r="EB45">
        <v>0</v>
      </c>
      <c r="EC45">
        <v>0</v>
      </c>
      <c r="ED45">
        <v>0</v>
      </c>
      <c r="EE45">
        <v>0</v>
      </c>
      <c r="EF45">
        <v>0</v>
      </c>
      <c r="EG45">
        <v>0</v>
      </c>
      <c r="EH45">
        <v>0</v>
      </c>
      <c r="EI45">
        <v>0</v>
      </c>
      <c r="EJ45">
        <v>0</v>
      </c>
      <c r="EK45">
        <v>0</v>
      </c>
      <c r="EL45">
        <v>0</v>
      </c>
      <c r="EM45">
        <v>0</v>
      </c>
      <c r="EN45">
        <v>0</v>
      </c>
      <c r="EO45">
        <v>0</v>
      </c>
      <c r="EP45">
        <v>0</v>
      </c>
      <c r="EQ45">
        <v>0</v>
      </c>
      <c r="ER45">
        <v>0</v>
      </c>
      <c r="ES45">
        <v>0</v>
      </c>
      <c r="ET45">
        <v>0</v>
      </c>
      <c r="EU45">
        <v>0</v>
      </c>
      <c r="EV45">
        <v>0</v>
      </c>
      <c r="EW45">
        <v>0</v>
      </c>
      <c r="EX45">
        <v>0</v>
      </c>
      <c r="EY45">
        <v>0</v>
      </c>
      <c r="EZ45">
        <v>0</v>
      </c>
      <c r="FA45">
        <v>0</v>
      </c>
      <c r="FB45">
        <v>0</v>
      </c>
      <c r="FC45">
        <v>0</v>
      </c>
      <c r="FD45">
        <v>0</v>
      </c>
      <c r="FE45">
        <v>0</v>
      </c>
      <c r="FF45">
        <v>0</v>
      </c>
      <c r="FG45">
        <v>0</v>
      </c>
      <c r="FH45">
        <v>0</v>
      </c>
      <c r="FI45">
        <v>0</v>
      </c>
      <c r="FJ45">
        <v>0</v>
      </c>
      <c r="FK45">
        <v>0</v>
      </c>
      <c r="FL45">
        <v>0</v>
      </c>
      <c r="FM45">
        <v>0</v>
      </c>
      <c r="FN45">
        <v>0</v>
      </c>
      <c r="FO45">
        <v>0</v>
      </c>
      <c r="FP45">
        <v>0</v>
      </c>
      <c r="FQ45">
        <v>0</v>
      </c>
      <c r="FR45">
        <v>0</v>
      </c>
      <c r="FS45">
        <v>0</v>
      </c>
      <c r="FT45">
        <v>0</v>
      </c>
      <c r="FU45">
        <v>0</v>
      </c>
      <c r="FV45">
        <v>0</v>
      </c>
      <c r="FW45">
        <v>0</v>
      </c>
      <c r="FX45">
        <v>0</v>
      </c>
      <c r="FY45">
        <v>0</v>
      </c>
      <c r="FZ45">
        <v>0</v>
      </c>
      <c r="GA45">
        <v>0</v>
      </c>
      <c r="GB45">
        <v>0</v>
      </c>
      <c r="GC45">
        <v>0</v>
      </c>
      <c r="GD45">
        <v>0</v>
      </c>
      <c r="GE45">
        <v>0</v>
      </c>
      <c r="GF45">
        <v>0</v>
      </c>
      <c r="GG45">
        <v>0</v>
      </c>
      <c r="GH45">
        <v>0</v>
      </c>
      <c r="GI45">
        <v>0</v>
      </c>
      <c r="GJ45">
        <v>0</v>
      </c>
      <c r="GK45">
        <v>0</v>
      </c>
      <c r="GL45">
        <v>0</v>
      </c>
      <c r="GM45">
        <v>0</v>
      </c>
      <c r="GN45">
        <v>0</v>
      </c>
      <c r="GO45">
        <v>0</v>
      </c>
      <c r="GP45">
        <v>0</v>
      </c>
      <c r="GQ45">
        <v>0</v>
      </c>
      <c r="GR45">
        <v>0</v>
      </c>
      <c r="GS45">
        <v>0</v>
      </c>
      <c r="GT45">
        <v>4705178</v>
      </c>
      <c r="GU45">
        <v>20054</v>
      </c>
    </row>
    <row r="46" spans="1:203" x14ac:dyDescent="0.2">
      <c r="A46" t="str">
        <v>Test 43</v>
      </c>
      <c r="B46" t="str">
        <v>Test compound</v>
      </c>
      <c r="C46" t="str">
        <v>Target Response</v>
      </c>
      <c r="D46">
        <v>0</v>
      </c>
      <c r="E46">
        <v>0</v>
      </c>
      <c r="F46">
        <v>0</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BX46">
        <v>0</v>
      </c>
      <c r="BY46">
        <v>0</v>
      </c>
      <c r="BZ46">
        <v>0</v>
      </c>
      <c r="CA46">
        <v>0</v>
      </c>
      <c r="CB46">
        <v>0</v>
      </c>
      <c r="CC46">
        <v>0</v>
      </c>
      <c r="CD46">
        <v>0</v>
      </c>
      <c r="CE46">
        <v>0</v>
      </c>
      <c r="CF46">
        <v>0</v>
      </c>
      <c r="CG46">
        <v>0</v>
      </c>
      <c r="CH46">
        <v>0</v>
      </c>
      <c r="CI46">
        <v>0</v>
      </c>
      <c r="CJ46">
        <v>0</v>
      </c>
      <c r="CK46">
        <v>0</v>
      </c>
      <c r="CL46">
        <v>0</v>
      </c>
      <c r="CM46">
        <v>0</v>
      </c>
      <c r="CN46">
        <v>0</v>
      </c>
      <c r="CO46">
        <v>0</v>
      </c>
      <c r="CP46">
        <v>0</v>
      </c>
      <c r="CQ46">
        <v>0</v>
      </c>
      <c r="CR46">
        <v>0</v>
      </c>
      <c r="CS46">
        <v>0</v>
      </c>
      <c r="CT46">
        <v>0</v>
      </c>
      <c r="CU46">
        <v>0</v>
      </c>
      <c r="CV46">
        <v>0</v>
      </c>
      <c r="CW46">
        <v>0</v>
      </c>
      <c r="CX46">
        <v>0</v>
      </c>
      <c r="CY46">
        <v>0</v>
      </c>
      <c r="CZ46">
        <v>0</v>
      </c>
      <c r="DA46">
        <v>0</v>
      </c>
      <c r="DB46">
        <v>0</v>
      </c>
      <c r="DC46">
        <v>0</v>
      </c>
      <c r="DD46">
        <v>0</v>
      </c>
      <c r="DE46">
        <v>0</v>
      </c>
      <c r="DF46">
        <v>0</v>
      </c>
      <c r="DG46">
        <v>0</v>
      </c>
      <c r="DH46">
        <v>0</v>
      </c>
      <c r="DI46">
        <v>0</v>
      </c>
      <c r="DJ46">
        <v>0</v>
      </c>
      <c r="DK46">
        <v>0</v>
      </c>
      <c r="DL46">
        <v>0</v>
      </c>
      <c r="DM46">
        <v>0</v>
      </c>
      <c r="DN46">
        <v>0</v>
      </c>
      <c r="DO46">
        <v>0</v>
      </c>
      <c r="DP46">
        <v>0</v>
      </c>
      <c r="DQ46">
        <v>0</v>
      </c>
      <c r="DR46">
        <v>0</v>
      </c>
      <c r="DS46">
        <v>0</v>
      </c>
      <c r="DT46">
        <v>0</v>
      </c>
      <c r="DU46">
        <v>0</v>
      </c>
      <c r="DV46">
        <v>0</v>
      </c>
      <c r="DW46">
        <v>0</v>
      </c>
      <c r="DX46">
        <v>0</v>
      </c>
      <c r="DY46">
        <v>0</v>
      </c>
      <c r="DZ46">
        <v>0</v>
      </c>
      <c r="EA46">
        <v>0</v>
      </c>
      <c r="EB46">
        <v>0</v>
      </c>
      <c r="EC46">
        <v>0</v>
      </c>
      <c r="ED46">
        <v>0</v>
      </c>
      <c r="EE46">
        <v>0</v>
      </c>
      <c r="EF46">
        <v>0</v>
      </c>
      <c r="EG46">
        <v>0</v>
      </c>
      <c r="EH46">
        <v>0</v>
      </c>
      <c r="EI46">
        <v>0</v>
      </c>
      <c r="EJ46">
        <v>0</v>
      </c>
      <c r="EK46">
        <v>0</v>
      </c>
      <c r="EL46">
        <v>0</v>
      </c>
      <c r="EM46">
        <v>0</v>
      </c>
      <c r="EN46">
        <v>0</v>
      </c>
      <c r="EO46">
        <v>0</v>
      </c>
      <c r="EP46">
        <v>0</v>
      </c>
      <c r="EQ46">
        <v>0</v>
      </c>
      <c r="ER46">
        <v>0</v>
      </c>
      <c r="ES46">
        <v>0</v>
      </c>
      <c r="ET46">
        <v>0</v>
      </c>
      <c r="EU46">
        <v>0</v>
      </c>
      <c r="EV46">
        <v>0</v>
      </c>
      <c r="EW46">
        <v>0</v>
      </c>
      <c r="EX46">
        <v>0</v>
      </c>
      <c r="EY46">
        <v>0</v>
      </c>
      <c r="EZ46">
        <v>0</v>
      </c>
      <c r="FA46">
        <v>0</v>
      </c>
      <c r="FB46">
        <v>0</v>
      </c>
      <c r="FC46">
        <v>0</v>
      </c>
      <c r="FD46">
        <v>0</v>
      </c>
      <c r="FE46">
        <v>0</v>
      </c>
      <c r="FF46">
        <v>0</v>
      </c>
      <c r="FG46">
        <v>0</v>
      </c>
      <c r="FH46">
        <v>0</v>
      </c>
      <c r="FI46">
        <v>0</v>
      </c>
      <c r="FJ46">
        <v>0</v>
      </c>
      <c r="FK46">
        <v>0</v>
      </c>
      <c r="FL46">
        <v>0</v>
      </c>
      <c r="FM46">
        <v>0</v>
      </c>
      <c r="FN46">
        <v>0</v>
      </c>
      <c r="FO46">
        <v>0</v>
      </c>
      <c r="FP46">
        <v>0</v>
      </c>
      <c r="FQ46">
        <v>0</v>
      </c>
      <c r="FR46">
        <v>0</v>
      </c>
      <c r="FS46">
        <v>0</v>
      </c>
      <c r="FT46">
        <v>0</v>
      </c>
      <c r="FU46">
        <v>0</v>
      </c>
      <c r="FV46">
        <v>0</v>
      </c>
      <c r="FW46">
        <v>0</v>
      </c>
      <c r="FX46">
        <v>0</v>
      </c>
      <c r="FY46">
        <v>0</v>
      </c>
      <c r="FZ46">
        <v>0</v>
      </c>
      <c r="GA46">
        <v>0</v>
      </c>
      <c r="GB46">
        <v>0</v>
      </c>
      <c r="GC46">
        <v>0</v>
      </c>
      <c r="GD46">
        <v>0</v>
      </c>
      <c r="GE46">
        <v>0</v>
      </c>
      <c r="GF46">
        <v>0</v>
      </c>
      <c r="GG46">
        <v>0</v>
      </c>
      <c r="GH46">
        <v>0</v>
      </c>
      <c r="GI46">
        <v>0</v>
      </c>
      <c r="GJ46">
        <v>0</v>
      </c>
      <c r="GK46">
        <v>0</v>
      </c>
      <c r="GL46">
        <v>0</v>
      </c>
      <c r="GM46">
        <v>0</v>
      </c>
      <c r="GN46">
        <v>0</v>
      </c>
      <c r="GO46">
        <v>0</v>
      </c>
      <c r="GP46">
        <v>0</v>
      </c>
      <c r="GQ46">
        <v>0</v>
      </c>
      <c r="GR46">
        <v>0</v>
      </c>
      <c r="GS46">
        <v>0</v>
      </c>
      <c r="GT46">
        <v>2145572</v>
      </c>
      <c r="GU46">
        <v>4003</v>
      </c>
    </row>
    <row r="47" spans="1:203" x14ac:dyDescent="0.2">
      <c r="A47" t="str">
        <v>Test 44</v>
      </c>
      <c r="B47" t="str">
        <v>Test compound</v>
      </c>
      <c r="C47" t="str">
        <v>Target Response</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c r="BA47">
        <v>0</v>
      </c>
      <c r="BB47">
        <v>0</v>
      </c>
      <c r="BC47">
        <v>0</v>
      </c>
      <c r="BD47">
        <v>0</v>
      </c>
      <c r="BE47">
        <v>0</v>
      </c>
      <c r="BF47">
        <v>0</v>
      </c>
      <c r="BG47">
        <v>0</v>
      </c>
      <c r="BH47">
        <v>0</v>
      </c>
      <c r="BI47">
        <v>0</v>
      </c>
      <c r="BJ47">
        <v>0</v>
      </c>
      <c r="BK47">
        <v>0</v>
      </c>
      <c r="BL47">
        <v>0</v>
      </c>
      <c r="BM47">
        <v>0</v>
      </c>
      <c r="BN47">
        <v>0</v>
      </c>
      <c r="BO47">
        <v>0</v>
      </c>
      <c r="BP47">
        <v>0</v>
      </c>
      <c r="BQ47">
        <v>0</v>
      </c>
      <c r="BR47">
        <v>0</v>
      </c>
      <c r="BS47">
        <v>0</v>
      </c>
      <c r="BT47">
        <v>0</v>
      </c>
      <c r="BU47">
        <v>0</v>
      </c>
      <c r="BV47">
        <v>0</v>
      </c>
      <c r="BW47">
        <v>0</v>
      </c>
      <c r="BX47">
        <v>0</v>
      </c>
      <c r="BY47">
        <v>0</v>
      </c>
      <c r="BZ47">
        <v>0</v>
      </c>
      <c r="CA47">
        <v>0</v>
      </c>
      <c r="CB47">
        <v>0</v>
      </c>
      <c r="CC47">
        <v>0</v>
      </c>
      <c r="CD47">
        <v>0</v>
      </c>
      <c r="CE47">
        <v>0</v>
      </c>
      <c r="CF47">
        <v>0</v>
      </c>
      <c r="CG47">
        <v>0</v>
      </c>
      <c r="CH47">
        <v>0</v>
      </c>
      <c r="CI47">
        <v>0</v>
      </c>
      <c r="CJ47">
        <v>0</v>
      </c>
      <c r="CK47">
        <v>0</v>
      </c>
      <c r="CL47">
        <v>0</v>
      </c>
      <c r="CM47">
        <v>0</v>
      </c>
      <c r="CN47">
        <v>0</v>
      </c>
      <c r="CO47">
        <v>0</v>
      </c>
      <c r="CP47">
        <v>0</v>
      </c>
      <c r="CQ47">
        <v>0</v>
      </c>
      <c r="CR47">
        <v>0</v>
      </c>
      <c r="CS47">
        <v>0</v>
      </c>
      <c r="CT47">
        <v>0</v>
      </c>
      <c r="CU47">
        <v>0</v>
      </c>
      <c r="CV47">
        <v>0</v>
      </c>
      <c r="CW47">
        <v>0</v>
      </c>
      <c r="CX47">
        <v>0</v>
      </c>
      <c r="CY47">
        <v>0</v>
      </c>
      <c r="CZ47">
        <v>0</v>
      </c>
      <c r="DA47">
        <v>0</v>
      </c>
      <c r="DB47">
        <v>0</v>
      </c>
      <c r="DC47">
        <v>0</v>
      </c>
      <c r="DD47">
        <v>0</v>
      </c>
      <c r="DE47">
        <v>0</v>
      </c>
      <c r="DF47">
        <v>0</v>
      </c>
      <c r="DG47">
        <v>0</v>
      </c>
      <c r="DH47">
        <v>0</v>
      </c>
      <c r="DI47">
        <v>0</v>
      </c>
      <c r="DJ47">
        <v>0</v>
      </c>
      <c r="DK47">
        <v>0</v>
      </c>
      <c r="DL47">
        <v>0</v>
      </c>
      <c r="DM47">
        <v>0</v>
      </c>
      <c r="DN47">
        <v>0</v>
      </c>
      <c r="DO47">
        <v>0</v>
      </c>
      <c r="DP47">
        <v>0</v>
      </c>
      <c r="DQ47">
        <v>0</v>
      </c>
      <c r="DR47">
        <v>0</v>
      </c>
      <c r="DS47">
        <v>0</v>
      </c>
      <c r="DT47">
        <v>0</v>
      </c>
      <c r="DU47">
        <v>0</v>
      </c>
      <c r="DV47">
        <v>0</v>
      </c>
      <c r="DW47">
        <v>0</v>
      </c>
      <c r="DX47">
        <v>0</v>
      </c>
      <c r="DY47">
        <v>0</v>
      </c>
      <c r="DZ47">
        <v>0</v>
      </c>
      <c r="EA47">
        <v>0</v>
      </c>
      <c r="EB47">
        <v>0</v>
      </c>
      <c r="EC47">
        <v>0</v>
      </c>
      <c r="ED47">
        <v>0</v>
      </c>
      <c r="EE47">
        <v>0</v>
      </c>
      <c r="EF47">
        <v>0</v>
      </c>
      <c r="EG47">
        <v>0</v>
      </c>
      <c r="EH47">
        <v>0</v>
      </c>
      <c r="EI47">
        <v>0</v>
      </c>
      <c r="EJ47">
        <v>0</v>
      </c>
      <c r="EK47">
        <v>0</v>
      </c>
      <c r="EL47">
        <v>0</v>
      </c>
      <c r="EM47">
        <v>0</v>
      </c>
      <c r="EN47">
        <v>0</v>
      </c>
      <c r="EO47">
        <v>0</v>
      </c>
      <c r="EP47">
        <v>0</v>
      </c>
      <c r="EQ47">
        <v>0</v>
      </c>
      <c r="ER47">
        <v>0</v>
      </c>
      <c r="ES47">
        <v>0</v>
      </c>
      <c r="ET47">
        <v>0</v>
      </c>
      <c r="EU47">
        <v>0</v>
      </c>
      <c r="EV47">
        <v>0</v>
      </c>
      <c r="EW47">
        <v>0</v>
      </c>
      <c r="EX47">
        <v>0</v>
      </c>
      <c r="EY47">
        <v>0</v>
      </c>
      <c r="EZ47">
        <v>0</v>
      </c>
      <c r="FA47">
        <v>0</v>
      </c>
      <c r="FB47">
        <v>0</v>
      </c>
      <c r="FC47">
        <v>0</v>
      </c>
      <c r="FD47">
        <v>0</v>
      </c>
      <c r="FE47">
        <v>0</v>
      </c>
      <c r="FF47">
        <v>0</v>
      </c>
      <c r="FG47">
        <v>0</v>
      </c>
      <c r="FH47">
        <v>0</v>
      </c>
      <c r="FI47">
        <v>0</v>
      </c>
      <c r="FJ47">
        <v>0</v>
      </c>
      <c r="FK47">
        <v>0</v>
      </c>
      <c r="FL47">
        <v>0</v>
      </c>
      <c r="FM47">
        <v>0</v>
      </c>
      <c r="FN47">
        <v>0</v>
      </c>
      <c r="FO47">
        <v>0</v>
      </c>
      <c r="FP47">
        <v>0</v>
      </c>
      <c r="FQ47">
        <v>0</v>
      </c>
      <c r="FR47">
        <v>0</v>
      </c>
      <c r="FS47">
        <v>0</v>
      </c>
      <c r="FT47">
        <v>0</v>
      </c>
      <c r="FU47">
        <v>0</v>
      </c>
      <c r="FV47">
        <v>0</v>
      </c>
      <c r="FW47">
        <v>0</v>
      </c>
      <c r="FX47">
        <v>0</v>
      </c>
      <c r="FY47">
        <v>0</v>
      </c>
      <c r="FZ47">
        <v>0</v>
      </c>
      <c r="GA47">
        <v>0</v>
      </c>
      <c r="GB47">
        <v>0</v>
      </c>
      <c r="GC47">
        <v>0</v>
      </c>
      <c r="GD47">
        <v>0</v>
      </c>
      <c r="GE47">
        <v>0</v>
      </c>
      <c r="GF47">
        <v>0</v>
      </c>
      <c r="GG47">
        <v>0</v>
      </c>
      <c r="GH47">
        <v>0</v>
      </c>
      <c r="GI47">
        <v>0</v>
      </c>
      <c r="GJ47">
        <v>0</v>
      </c>
      <c r="GK47">
        <v>0</v>
      </c>
      <c r="GL47">
        <v>0</v>
      </c>
      <c r="GM47">
        <v>0</v>
      </c>
      <c r="GN47">
        <v>0</v>
      </c>
      <c r="GO47">
        <v>0</v>
      </c>
      <c r="GP47">
        <v>0</v>
      </c>
      <c r="GQ47">
        <v>0</v>
      </c>
      <c r="GR47">
        <v>0</v>
      </c>
      <c r="GS47">
        <v>0</v>
      </c>
      <c r="GT47">
        <v>2255952</v>
      </c>
      <c r="GU47">
        <v>4635</v>
      </c>
    </row>
    <row r="48" spans="1:203" x14ac:dyDescent="0.2">
      <c r="A48" t="str">
        <v>Test 45</v>
      </c>
      <c r="B48" t="str">
        <v>Test compound</v>
      </c>
      <c r="C48" t="str">
        <v>Target Response</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X48">
        <v>0</v>
      </c>
      <c r="BY48">
        <v>0</v>
      </c>
      <c r="BZ48">
        <v>0</v>
      </c>
      <c r="CA48">
        <v>0</v>
      </c>
      <c r="CB48">
        <v>0</v>
      </c>
      <c r="CC48">
        <v>0</v>
      </c>
      <c r="CD48">
        <v>0</v>
      </c>
      <c r="CE48">
        <v>0</v>
      </c>
      <c r="CF48">
        <v>0</v>
      </c>
      <c r="CG48">
        <v>0</v>
      </c>
      <c r="CH48">
        <v>0</v>
      </c>
      <c r="CI48">
        <v>0</v>
      </c>
      <c r="CJ48">
        <v>0</v>
      </c>
      <c r="CK48">
        <v>0</v>
      </c>
      <c r="CL48">
        <v>0</v>
      </c>
      <c r="CM48">
        <v>0</v>
      </c>
      <c r="CN48">
        <v>0</v>
      </c>
      <c r="CO48">
        <v>0</v>
      </c>
      <c r="CP48">
        <v>0</v>
      </c>
      <c r="CQ48">
        <v>0</v>
      </c>
      <c r="CR48">
        <v>0</v>
      </c>
      <c r="CS48">
        <v>0</v>
      </c>
      <c r="CT48">
        <v>0</v>
      </c>
      <c r="CU48">
        <v>0</v>
      </c>
      <c r="CV48">
        <v>0</v>
      </c>
      <c r="CW48">
        <v>0</v>
      </c>
      <c r="CX48">
        <v>0</v>
      </c>
      <c r="CY48">
        <v>0</v>
      </c>
      <c r="CZ48">
        <v>0</v>
      </c>
      <c r="DA48">
        <v>0</v>
      </c>
      <c r="DB48">
        <v>0</v>
      </c>
      <c r="DC48">
        <v>0</v>
      </c>
      <c r="DD48">
        <v>0</v>
      </c>
      <c r="DE48">
        <v>0</v>
      </c>
      <c r="DF48">
        <v>0</v>
      </c>
      <c r="DG48">
        <v>0</v>
      </c>
      <c r="DH48">
        <v>0</v>
      </c>
      <c r="DI48">
        <v>0</v>
      </c>
      <c r="DJ48">
        <v>0</v>
      </c>
      <c r="DK48">
        <v>0</v>
      </c>
      <c r="DL48">
        <v>0</v>
      </c>
      <c r="DM48">
        <v>0</v>
      </c>
      <c r="DN48">
        <v>0</v>
      </c>
      <c r="DO48">
        <v>0</v>
      </c>
      <c r="DP48">
        <v>0</v>
      </c>
      <c r="DQ48">
        <v>0</v>
      </c>
      <c r="DR48">
        <v>0</v>
      </c>
      <c r="DS48">
        <v>0</v>
      </c>
      <c r="DT48">
        <v>0</v>
      </c>
      <c r="DU48">
        <v>0</v>
      </c>
      <c r="DV48">
        <v>0</v>
      </c>
      <c r="DW48">
        <v>0</v>
      </c>
      <c r="DX48">
        <v>0</v>
      </c>
      <c r="DY48">
        <v>0</v>
      </c>
      <c r="DZ48">
        <v>0</v>
      </c>
      <c r="EA48">
        <v>0</v>
      </c>
      <c r="EB48">
        <v>0</v>
      </c>
      <c r="EC48">
        <v>0</v>
      </c>
      <c r="ED48">
        <v>0</v>
      </c>
      <c r="EE48">
        <v>0</v>
      </c>
      <c r="EF48">
        <v>0</v>
      </c>
      <c r="EG48">
        <v>0</v>
      </c>
      <c r="EH48">
        <v>0</v>
      </c>
      <c r="EI48">
        <v>0</v>
      </c>
      <c r="EJ48">
        <v>0</v>
      </c>
      <c r="EK48">
        <v>0</v>
      </c>
      <c r="EL48">
        <v>0</v>
      </c>
      <c r="EM48">
        <v>0</v>
      </c>
      <c r="EN48">
        <v>0</v>
      </c>
      <c r="EO48">
        <v>0</v>
      </c>
      <c r="EP48">
        <v>0</v>
      </c>
      <c r="EQ48">
        <v>0</v>
      </c>
      <c r="ER48">
        <v>0</v>
      </c>
      <c r="ES48">
        <v>0</v>
      </c>
      <c r="ET48">
        <v>0</v>
      </c>
      <c r="EU48">
        <v>0</v>
      </c>
      <c r="EV48">
        <v>0</v>
      </c>
      <c r="EW48">
        <v>0</v>
      </c>
      <c r="EX48">
        <v>0</v>
      </c>
      <c r="EY48">
        <v>0</v>
      </c>
      <c r="EZ48">
        <v>0</v>
      </c>
      <c r="FA48">
        <v>0</v>
      </c>
      <c r="FB48">
        <v>0</v>
      </c>
      <c r="FC48">
        <v>0</v>
      </c>
      <c r="FD48">
        <v>0</v>
      </c>
      <c r="FE48">
        <v>0</v>
      </c>
      <c r="FF48">
        <v>0</v>
      </c>
      <c r="FG48">
        <v>0</v>
      </c>
      <c r="FH48">
        <v>0</v>
      </c>
      <c r="FI48">
        <v>0</v>
      </c>
      <c r="FJ48">
        <v>0</v>
      </c>
      <c r="FK48">
        <v>0</v>
      </c>
      <c r="FL48">
        <v>0</v>
      </c>
      <c r="FM48">
        <v>0</v>
      </c>
      <c r="FN48">
        <v>0</v>
      </c>
      <c r="FO48">
        <v>0</v>
      </c>
      <c r="FP48">
        <v>0</v>
      </c>
      <c r="FQ48">
        <v>0</v>
      </c>
      <c r="FR48">
        <v>0</v>
      </c>
      <c r="FS48">
        <v>0</v>
      </c>
      <c r="FT48">
        <v>0</v>
      </c>
      <c r="FU48">
        <v>0</v>
      </c>
      <c r="FV48">
        <v>0</v>
      </c>
      <c r="FW48">
        <v>0</v>
      </c>
      <c r="FX48">
        <v>0</v>
      </c>
      <c r="FY48">
        <v>0</v>
      </c>
      <c r="FZ48">
        <v>0</v>
      </c>
      <c r="GA48">
        <v>0</v>
      </c>
      <c r="GB48">
        <v>0</v>
      </c>
      <c r="GC48">
        <v>0</v>
      </c>
      <c r="GD48">
        <v>0</v>
      </c>
      <c r="GE48">
        <v>0</v>
      </c>
      <c r="GF48">
        <v>0</v>
      </c>
      <c r="GG48">
        <v>0</v>
      </c>
      <c r="GH48">
        <v>0</v>
      </c>
      <c r="GI48">
        <v>0</v>
      </c>
      <c r="GJ48">
        <v>0</v>
      </c>
      <c r="GK48">
        <v>0</v>
      </c>
      <c r="GL48">
        <v>0</v>
      </c>
      <c r="GM48">
        <v>0</v>
      </c>
      <c r="GN48">
        <v>0</v>
      </c>
      <c r="GO48">
        <v>0</v>
      </c>
      <c r="GP48">
        <v>0</v>
      </c>
      <c r="GQ48">
        <v>0</v>
      </c>
      <c r="GR48">
        <v>0</v>
      </c>
      <c r="GS48">
        <v>0</v>
      </c>
      <c r="GT48">
        <v>4383314</v>
      </c>
      <c r="GU48">
        <v>16646</v>
      </c>
    </row>
    <row r="49" spans="1:203" x14ac:dyDescent="0.2">
      <c r="A49" t="str">
        <v>Test 46</v>
      </c>
      <c r="B49" t="str">
        <v>Test compound</v>
      </c>
      <c r="C49" t="str">
        <v>Target Response</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0</v>
      </c>
      <c r="BX49">
        <v>0</v>
      </c>
      <c r="BY49">
        <v>0</v>
      </c>
      <c r="BZ49">
        <v>0</v>
      </c>
      <c r="CA49">
        <v>0</v>
      </c>
      <c r="CB49">
        <v>0</v>
      </c>
      <c r="CC49">
        <v>0</v>
      </c>
      <c r="CD49">
        <v>0</v>
      </c>
      <c r="CE49">
        <v>0</v>
      </c>
      <c r="CF49">
        <v>0</v>
      </c>
      <c r="CG49">
        <v>0</v>
      </c>
      <c r="CH49">
        <v>0</v>
      </c>
      <c r="CI49">
        <v>0</v>
      </c>
      <c r="CJ49">
        <v>0</v>
      </c>
      <c r="CK49">
        <v>0</v>
      </c>
      <c r="CL49">
        <v>0</v>
      </c>
      <c r="CM49">
        <v>0</v>
      </c>
      <c r="CN49">
        <v>0</v>
      </c>
      <c r="CO49">
        <v>0</v>
      </c>
      <c r="CP49">
        <v>0</v>
      </c>
      <c r="CQ49">
        <v>0</v>
      </c>
      <c r="CR49">
        <v>0</v>
      </c>
      <c r="CS49">
        <v>0</v>
      </c>
      <c r="CT49">
        <v>0</v>
      </c>
      <c r="CU49">
        <v>0</v>
      </c>
      <c r="CV49">
        <v>0</v>
      </c>
      <c r="CW49">
        <v>0</v>
      </c>
      <c r="CX49">
        <v>0</v>
      </c>
      <c r="CY49">
        <v>0</v>
      </c>
      <c r="CZ49">
        <v>0</v>
      </c>
      <c r="DA49">
        <v>0</v>
      </c>
      <c r="DB49">
        <v>0</v>
      </c>
      <c r="DC49">
        <v>0</v>
      </c>
      <c r="DD49">
        <v>0</v>
      </c>
      <c r="DE49">
        <v>0</v>
      </c>
      <c r="DF49">
        <v>0</v>
      </c>
      <c r="DG49">
        <v>0</v>
      </c>
      <c r="DH49">
        <v>0</v>
      </c>
      <c r="DI49">
        <v>0</v>
      </c>
      <c r="DJ49">
        <v>0</v>
      </c>
      <c r="DK49">
        <v>0</v>
      </c>
      <c r="DL49">
        <v>0</v>
      </c>
      <c r="DM49">
        <v>0</v>
      </c>
      <c r="DN49">
        <v>0</v>
      </c>
      <c r="DO49">
        <v>0</v>
      </c>
      <c r="DP49">
        <v>0</v>
      </c>
      <c r="DQ49">
        <v>0</v>
      </c>
      <c r="DR49">
        <v>0</v>
      </c>
      <c r="DS49">
        <v>0</v>
      </c>
      <c r="DT49">
        <v>0</v>
      </c>
      <c r="DU49">
        <v>0</v>
      </c>
      <c r="DV49">
        <v>0</v>
      </c>
      <c r="DW49">
        <v>0</v>
      </c>
      <c r="DX49">
        <v>0</v>
      </c>
      <c r="DY49">
        <v>0</v>
      </c>
      <c r="DZ49">
        <v>0</v>
      </c>
      <c r="EA49">
        <v>0</v>
      </c>
      <c r="EB49">
        <v>0</v>
      </c>
      <c r="EC49">
        <v>0</v>
      </c>
      <c r="ED49">
        <v>0</v>
      </c>
      <c r="EE49">
        <v>0</v>
      </c>
      <c r="EF49">
        <v>0</v>
      </c>
      <c r="EG49">
        <v>0</v>
      </c>
      <c r="EH49">
        <v>0</v>
      </c>
      <c r="EI49">
        <v>0</v>
      </c>
      <c r="EJ49">
        <v>0</v>
      </c>
      <c r="EK49">
        <v>0</v>
      </c>
      <c r="EL49">
        <v>0</v>
      </c>
      <c r="EM49">
        <v>0</v>
      </c>
      <c r="EN49">
        <v>0</v>
      </c>
      <c r="EO49">
        <v>0</v>
      </c>
      <c r="EP49">
        <v>0</v>
      </c>
      <c r="EQ49">
        <v>0</v>
      </c>
      <c r="ER49">
        <v>0</v>
      </c>
      <c r="ES49">
        <v>0</v>
      </c>
      <c r="ET49">
        <v>0</v>
      </c>
      <c r="EU49">
        <v>0</v>
      </c>
      <c r="EV49">
        <v>0</v>
      </c>
      <c r="EW49">
        <v>0</v>
      </c>
      <c r="EX49">
        <v>0</v>
      </c>
      <c r="EY49">
        <v>0</v>
      </c>
      <c r="EZ49">
        <v>0</v>
      </c>
      <c r="FA49">
        <v>0</v>
      </c>
      <c r="FB49">
        <v>0</v>
      </c>
      <c r="FC49">
        <v>0</v>
      </c>
      <c r="FD49">
        <v>0</v>
      </c>
      <c r="FE49">
        <v>0</v>
      </c>
      <c r="FF49">
        <v>0</v>
      </c>
      <c r="FG49">
        <v>0</v>
      </c>
      <c r="FH49">
        <v>0</v>
      </c>
      <c r="FI49">
        <v>0</v>
      </c>
      <c r="FJ49">
        <v>0</v>
      </c>
      <c r="FK49">
        <v>0</v>
      </c>
      <c r="FL49">
        <v>0</v>
      </c>
      <c r="FM49">
        <v>0</v>
      </c>
      <c r="FN49">
        <v>0</v>
      </c>
      <c r="FO49">
        <v>0</v>
      </c>
      <c r="FP49">
        <v>0</v>
      </c>
      <c r="FQ49">
        <v>0</v>
      </c>
      <c r="FR49">
        <v>0</v>
      </c>
      <c r="FS49">
        <v>0</v>
      </c>
      <c r="FT49">
        <v>0</v>
      </c>
      <c r="FU49">
        <v>0</v>
      </c>
      <c r="FV49">
        <v>0</v>
      </c>
      <c r="FW49">
        <v>0</v>
      </c>
      <c r="FX49">
        <v>0</v>
      </c>
      <c r="FY49">
        <v>0</v>
      </c>
      <c r="FZ49">
        <v>0</v>
      </c>
      <c r="GA49">
        <v>0</v>
      </c>
      <c r="GB49">
        <v>0</v>
      </c>
      <c r="GC49">
        <v>0</v>
      </c>
      <c r="GD49">
        <v>0</v>
      </c>
      <c r="GE49">
        <v>0</v>
      </c>
      <c r="GF49">
        <v>0</v>
      </c>
      <c r="GG49">
        <v>0</v>
      </c>
      <c r="GH49">
        <v>0</v>
      </c>
      <c r="GI49">
        <v>0</v>
      </c>
      <c r="GJ49">
        <v>0</v>
      </c>
      <c r="GK49">
        <v>0</v>
      </c>
      <c r="GL49">
        <v>0</v>
      </c>
      <c r="GM49">
        <v>0</v>
      </c>
      <c r="GN49">
        <v>0</v>
      </c>
      <c r="GO49">
        <v>0</v>
      </c>
      <c r="GP49">
        <v>0</v>
      </c>
      <c r="GQ49">
        <v>0</v>
      </c>
      <c r="GR49">
        <v>0</v>
      </c>
      <c r="GS49">
        <v>0</v>
      </c>
      <c r="GT49">
        <v>2324682</v>
      </c>
      <c r="GU49">
        <v>2784</v>
      </c>
    </row>
    <row r="50" spans="1:203" x14ac:dyDescent="0.2">
      <c r="A50" t="str">
        <v>Test 47</v>
      </c>
      <c r="B50" t="str">
        <v>Test compound</v>
      </c>
      <c r="C50" t="str">
        <v>Target Response</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X50">
        <v>0</v>
      </c>
      <c r="BY50">
        <v>0</v>
      </c>
      <c r="BZ50">
        <v>0</v>
      </c>
      <c r="CA50">
        <v>0</v>
      </c>
      <c r="CB50">
        <v>0</v>
      </c>
      <c r="CC50">
        <v>0</v>
      </c>
      <c r="CD50">
        <v>0</v>
      </c>
      <c r="CE50">
        <v>0</v>
      </c>
      <c r="CF50">
        <v>0</v>
      </c>
      <c r="CG50">
        <v>0</v>
      </c>
      <c r="CH50">
        <v>0</v>
      </c>
      <c r="CI50">
        <v>0</v>
      </c>
      <c r="CJ50">
        <v>0</v>
      </c>
      <c r="CK50">
        <v>0</v>
      </c>
      <c r="CL50">
        <v>0</v>
      </c>
      <c r="CM50">
        <v>0</v>
      </c>
      <c r="CN50">
        <v>0</v>
      </c>
      <c r="CO50">
        <v>0</v>
      </c>
      <c r="CP50">
        <v>0</v>
      </c>
      <c r="CQ50">
        <v>0</v>
      </c>
      <c r="CR50">
        <v>0</v>
      </c>
      <c r="CS50">
        <v>0</v>
      </c>
      <c r="CT50">
        <v>0</v>
      </c>
      <c r="CU50">
        <v>0</v>
      </c>
      <c r="CV50">
        <v>0</v>
      </c>
      <c r="CW50">
        <v>0</v>
      </c>
      <c r="CX50">
        <v>0</v>
      </c>
      <c r="CY50">
        <v>0</v>
      </c>
      <c r="CZ50">
        <v>0</v>
      </c>
      <c r="DA50">
        <v>0</v>
      </c>
      <c r="DB50">
        <v>0</v>
      </c>
      <c r="DC50">
        <v>0</v>
      </c>
      <c r="DD50">
        <v>0</v>
      </c>
      <c r="DE50">
        <v>0</v>
      </c>
      <c r="DF50">
        <v>0</v>
      </c>
      <c r="DG50">
        <v>0</v>
      </c>
      <c r="DH50">
        <v>0</v>
      </c>
      <c r="DI50">
        <v>0</v>
      </c>
      <c r="DJ50">
        <v>0</v>
      </c>
      <c r="DK50">
        <v>0</v>
      </c>
      <c r="DL50">
        <v>0</v>
      </c>
      <c r="DM50">
        <v>0</v>
      </c>
      <c r="DN50">
        <v>0</v>
      </c>
      <c r="DO50">
        <v>0</v>
      </c>
      <c r="DP50">
        <v>0</v>
      </c>
      <c r="DQ50">
        <v>0</v>
      </c>
      <c r="DR50">
        <v>0</v>
      </c>
      <c r="DS50">
        <v>0</v>
      </c>
      <c r="DT50">
        <v>0</v>
      </c>
      <c r="DU50">
        <v>0</v>
      </c>
      <c r="DV50">
        <v>0</v>
      </c>
      <c r="DW50">
        <v>0</v>
      </c>
      <c r="DX50">
        <v>0</v>
      </c>
      <c r="DY50">
        <v>0</v>
      </c>
      <c r="DZ50">
        <v>0</v>
      </c>
      <c r="EA50">
        <v>0</v>
      </c>
      <c r="EB50">
        <v>0</v>
      </c>
      <c r="EC50">
        <v>0</v>
      </c>
      <c r="ED50">
        <v>0</v>
      </c>
      <c r="EE50">
        <v>0</v>
      </c>
      <c r="EF50">
        <v>0</v>
      </c>
      <c r="EG50">
        <v>0</v>
      </c>
      <c r="EH50">
        <v>0</v>
      </c>
      <c r="EI50">
        <v>0</v>
      </c>
      <c r="EJ50">
        <v>0</v>
      </c>
      <c r="EK50">
        <v>0</v>
      </c>
      <c r="EL50">
        <v>0</v>
      </c>
      <c r="EM50">
        <v>0</v>
      </c>
      <c r="EN50">
        <v>0</v>
      </c>
      <c r="EO50">
        <v>0</v>
      </c>
      <c r="EP50">
        <v>0</v>
      </c>
      <c r="EQ50">
        <v>0</v>
      </c>
      <c r="ER50">
        <v>0</v>
      </c>
      <c r="ES50">
        <v>0</v>
      </c>
      <c r="ET50">
        <v>0</v>
      </c>
      <c r="EU50">
        <v>0</v>
      </c>
      <c r="EV50">
        <v>0</v>
      </c>
      <c r="EW50">
        <v>0</v>
      </c>
      <c r="EX50">
        <v>0</v>
      </c>
      <c r="EY50">
        <v>0</v>
      </c>
      <c r="EZ50">
        <v>0</v>
      </c>
      <c r="FA50">
        <v>0</v>
      </c>
      <c r="FB50">
        <v>0</v>
      </c>
      <c r="FC50">
        <v>0</v>
      </c>
      <c r="FD50">
        <v>0</v>
      </c>
      <c r="FE50">
        <v>0</v>
      </c>
      <c r="FF50">
        <v>0</v>
      </c>
      <c r="FG50">
        <v>0</v>
      </c>
      <c r="FH50">
        <v>0</v>
      </c>
      <c r="FI50">
        <v>0</v>
      </c>
      <c r="FJ50">
        <v>0</v>
      </c>
      <c r="FK50">
        <v>0</v>
      </c>
      <c r="FL50">
        <v>0</v>
      </c>
      <c r="FM50">
        <v>0</v>
      </c>
      <c r="FN50">
        <v>0</v>
      </c>
      <c r="FO50">
        <v>0</v>
      </c>
      <c r="FP50">
        <v>0</v>
      </c>
      <c r="FQ50">
        <v>0</v>
      </c>
      <c r="FR50">
        <v>0</v>
      </c>
      <c r="FS50">
        <v>0</v>
      </c>
      <c r="FT50">
        <v>0</v>
      </c>
      <c r="FU50">
        <v>0</v>
      </c>
      <c r="FV50">
        <v>0</v>
      </c>
      <c r="FW50">
        <v>0</v>
      </c>
      <c r="FX50">
        <v>0</v>
      </c>
      <c r="FY50">
        <v>0</v>
      </c>
      <c r="FZ50">
        <v>0</v>
      </c>
      <c r="GA50">
        <v>0</v>
      </c>
      <c r="GB50">
        <v>0</v>
      </c>
      <c r="GC50">
        <v>0</v>
      </c>
      <c r="GD50">
        <v>0</v>
      </c>
      <c r="GE50">
        <v>0</v>
      </c>
      <c r="GF50">
        <v>0</v>
      </c>
      <c r="GG50">
        <v>0</v>
      </c>
      <c r="GH50">
        <v>0</v>
      </c>
      <c r="GI50">
        <v>0</v>
      </c>
      <c r="GJ50">
        <v>0</v>
      </c>
      <c r="GK50">
        <v>0</v>
      </c>
      <c r="GL50">
        <v>0</v>
      </c>
      <c r="GM50">
        <v>0</v>
      </c>
      <c r="GN50">
        <v>0</v>
      </c>
      <c r="GO50">
        <v>0</v>
      </c>
      <c r="GP50">
        <v>0</v>
      </c>
      <c r="GQ50">
        <v>0</v>
      </c>
      <c r="GR50">
        <v>0</v>
      </c>
      <c r="GS50">
        <v>0</v>
      </c>
      <c r="GT50">
        <v>3873673</v>
      </c>
      <c r="GU50">
        <v>21487</v>
      </c>
    </row>
    <row r="51" spans="1:203" x14ac:dyDescent="0.2">
      <c r="A51" t="str">
        <v>Test 48</v>
      </c>
      <c r="B51" t="str">
        <v>Test compound</v>
      </c>
      <c r="C51" t="str">
        <v>Target Response</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X51">
        <v>0</v>
      </c>
      <c r="BY51">
        <v>0</v>
      </c>
      <c r="BZ51">
        <v>0</v>
      </c>
      <c r="CA51">
        <v>0</v>
      </c>
      <c r="CB51">
        <v>0</v>
      </c>
      <c r="CC51">
        <v>0</v>
      </c>
      <c r="CD51">
        <v>0</v>
      </c>
      <c r="CE51">
        <v>0</v>
      </c>
      <c r="CF51">
        <v>0</v>
      </c>
      <c r="CG51">
        <v>0</v>
      </c>
      <c r="CH51">
        <v>0</v>
      </c>
      <c r="CI51">
        <v>0</v>
      </c>
      <c r="CJ51">
        <v>0</v>
      </c>
      <c r="CK51">
        <v>0</v>
      </c>
      <c r="CL51">
        <v>0</v>
      </c>
      <c r="CM51">
        <v>0</v>
      </c>
      <c r="CN51">
        <v>0</v>
      </c>
      <c r="CO51">
        <v>0</v>
      </c>
      <c r="CP51">
        <v>0</v>
      </c>
      <c r="CQ51">
        <v>0</v>
      </c>
      <c r="CR51">
        <v>0</v>
      </c>
      <c r="CS51">
        <v>0</v>
      </c>
      <c r="CT51">
        <v>0</v>
      </c>
      <c r="CU51">
        <v>0</v>
      </c>
      <c r="CV51">
        <v>0</v>
      </c>
      <c r="CW51">
        <v>0</v>
      </c>
      <c r="CX51">
        <v>0</v>
      </c>
      <c r="CY51">
        <v>0</v>
      </c>
      <c r="CZ51">
        <v>0</v>
      </c>
      <c r="DA51">
        <v>0</v>
      </c>
      <c r="DB51">
        <v>0</v>
      </c>
      <c r="DC51">
        <v>0</v>
      </c>
      <c r="DD51">
        <v>0</v>
      </c>
      <c r="DE51">
        <v>0</v>
      </c>
      <c r="DF51">
        <v>0</v>
      </c>
      <c r="DG51">
        <v>0</v>
      </c>
      <c r="DH51">
        <v>0</v>
      </c>
      <c r="DI51">
        <v>0</v>
      </c>
      <c r="DJ51">
        <v>0</v>
      </c>
      <c r="DK51">
        <v>0</v>
      </c>
      <c r="DL51">
        <v>0</v>
      </c>
      <c r="DM51">
        <v>0</v>
      </c>
      <c r="DN51">
        <v>0</v>
      </c>
      <c r="DO51">
        <v>0</v>
      </c>
      <c r="DP51">
        <v>0</v>
      </c>
      <c r="DQ51">
        <v>0</v>
      </c>
      <c r="DR51">
        <v>0</v>
      </c>
      <c r="DS51">
        <v>0</v>
      </c>
      <c r="DT51">
        <v>0</v>
      </c>
      <c r="DU51">
        <v>0</v>
      </c>
      <c r="DV51">
        <v>0</v>
      </c>
      <c r="DW51">
        <v>0</v>
      </c>
      <c r="DX51">
        <v>0</v>
      </c>
      <c r="DY51">
        <v>0</v>
      </c>
      <c r="DZ51">
        <v>0</v>
      </c>
      <c r="EA51">
        <v>0</v>
      </c>
      <c r="EB51">
        <v>0</v>
      </c>
      <c r="EC51">
        <v>0</v>
      </c>
      <c r="ED51">
        <v>0</v>
      </c>
      <c r="EE51">
        <v>0</v>
      </c>
      <c r="EF51">
        <v>0</v>
      </c>
      <c r="EG51">
        <v>0</v>
      </c>
      <c r="EH51">
        <v>0</v>
      </c>
      <c r="EI51">
        <v>0</v>
      </c>
      <c r="EJ51">
        <v>0</v>
      </c>
      <c r="EK51">
        <v>0</v>
      </c>
      <c r="EL51">
        <v>0</v>
      </c>
      <c r="EM51">
        <v>0</v>
      </c>
      <c r="EN51">
        <v>0</v>
      </c>
      <c r="EO51">
        <v>0</v>
      </c>
      <c r="EP51">
        <v>0</v>
      </c>
      <c r="EQ51">
        <v>0</v>
      </c>
      <c r="ER51">
        <v>0</v>
      </c>
      <c r="ES51">
        <v>0</v>
      </c>
      <c r="ET51">
        <v>0</v>
      </c>
      <c r="EU51">
        <v>0</v>
      </c>
      <c r="EV51">
        <v>0</v>
      </c>
      <c r="EW51">
        <v>0</v>
      </c>
      <c r="EX51">
        <v>0</v>
      </c>
      <c r="EY51">
        <v>0</v>
      </c>
      <c r="EZ51">
        <v>0</v>
      </c>
      <c r="FA51">
        <v>0</v>
      </c>
      <c r="FB51">
        <v>0</v>
      </c>
      <c r="FC51">
        <v>0</v>
      </c>
      <c r="FD51">
        <v>0</v>
      </c>
      <c r="FE51">
        <v>0</v>
      </c>
      <c r="FF51">
        <v>0</v>
      </c>
      <c r="FG51">
        <v>0</v>
      </c>
      <c r="FH51">
        <v>0</v>
      </c>
      <c r="FI51">
        <v>0</v>
      </c>
      <c r="FJ51">
        <v>0</v>
      </c>
      <c r="FK51">
        <v>0</v>
      </c>
      <c r="FL51">
        <v>0</v>
      </c>
      <c r="FM51">
        <v>0</v>
      </c>
      <c r="FN51">
        <v>0</v>
      </c>
      <c r="FO51">
        <v>0</v>
      </c>
      <c r="FP51">
        <v>0</v>
      </c>
      <c r="FQ51">
        <v>0</v>
      </c>
      <c r="FR51">
        <v>0</v>
      </c>
      <c r="FS51">
        <v>0</v>
      </c>
      <c r="FT51">
        <v>0</v>
      </c>
      <c r="FU51">
        <v>0</v>
      </c>
      <c r="FV51">
        <v>0</v>
      </c>
      <c r="FW51">
        <v>0</v>
      </c>
      <c r="FX51">
        <v>0</v>
      </c>
      <c r="FY51">
        <v>0</v>
      </c>
      <c r="FZ51">
        <v>0</v>
      </c>
      <c r="GA51">
        <v>0</v>
      </c>
      <c r="GB51">
        <v>0</v>
      </c>
      <c r="GC51">
        <v>0</v>
      </c>
      <c r="GD51">
        <v>0</v>
      </c>
      <c r="GE51">
        <v>0</v>
      </c>
      <c r="GF51">
        <v>0</v>
      </c>
      <c r="GG51">
        <v>0</v>
      </c>
      <c r="GH51">
        <v>0</v>
      </c>
      <c r="GI51">
        <v>0</v>
      </c>
      <c r="GJ51">
        <v>0</v>
      </c>
      <c r="GK51">
        <v>0</v>
      </c>
      <c r="GL51">
        <v>0</v>
      </c>
      <c r="GM51">
        <v>0</v>
      </c>
      <c r="GN51">
        <v>0</v>
      </c>
      <c r="GO51">
        <v>0</v>
      </c>
      <c r="GP51">
        <v>0</v>
      </c>
      <c r="GQ51">
        <v>0</v>
      </c>
      <c r="GR51">
        <v>0</v>
      </c>
      <c r="GS51">
        <v>0</v>
      </c>
      <c r="GT51">
        <v>1302231</v>
      </c>
      <c r="GU51">
        <v>13604</v>
      </c>
    </row>
    <row r="52" spans="1:203" x14ac:dyDescent="0.2">
      <c r="A52" t="str">
        <v>Test 49</v>
      </c>
      <c r="B52" t="str">
        <v>Test compound</v>
      </c>
      <c r="C52" t="str">
        <v>Target Response</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X52">
        <v>0</v>
      </c>
      <c r="BY52">
        <v>0</v>
      </c>
      <c r="BZ52">
        <v>0</v>
      </c>
      <c r="CA52">
        <v>0</v>
      </c>
      <c r="CB52">
        <v>0</v>
      </c>
      <c r="CC52">
        <v>0</v>
      </c>
      <c r="CD52">
        <v>0</v>
      </c>
      <c r="CE52">
        <v>0</v>
      </c>
      <c r="CF52">
        <v>0</v>
      </c>
      <c r="CG52">
        <v>0</v>
      </c>
      <c r="CH52">
        <v>0</v>
      </c>
      <c r="CI52">
        <v>0</v>
      </c>
      <c r="CJ52">
        <v>0</v>
      </c>
      <c r="CK52">
        <v>0</v>
      </c>
      <c r="CL52">
        <v>0</v>
      </c>
      <c r="CM52">
        <v>0</v>
      </c>
      <c r="CN52">
        <v>0</v>
      </c>
      <c r="CO52">
        <v>0</v>
      </c>
      <c r="CP52">
        <v>0</v>
      </c>
      <c r="CQ52">
        <v>0</v>
      </c>
      <c r="CR52">
        <v>0</v>
      </c>
      <c r="CS52">
        <v>0</v>
      </c>
      <c r="CT52">
        <v>0</v>
      </c>
      <c r="CU52">
        <v>0</v>
      </c>
      <c r="CV52">
        <v>0</v>
      </c>
      <c r="CW52">
        <v>0</v>
      </c>
      <c r="CX52">
        <v>0</v>
      </c>
      <c r="CY52">
        <v>0</v>
      </c>
      <c r="CZ52">
        <v>0</v>
      </c>
      <c r="DA52">
        <v>0</v>
      </c>
      <c r="DB52">
        <v>0</v>
      </c>
      <c r="DC52">
        <v>0</v>
      </c>
      <c r="DD52">
        <v>0</v>
      </c>
      <c r="DE52">
        <v>0</v>
      </c>
      <c r="DF52">
        <v>0</v>
      </c>
      <c r="DG52">
        <v>0</v>
      </c>
      <c r="DH52">
        <v>0</v>
      </c>
      <c r="DI52">
        <v>0</v>
      </c>
      <c r="DJ52">
        <v>0</v>
      </c>
      <c r="DK52">
        <v>0</v>
      </c>
      <c r="DL52">
        <v>0</v>
      </c>
      <c r="DM52">
        <v>0</v>
      </c>
      <c r="DN52">
        <v>0</v>
      </c>
      <c r="DO52">
        <v>0</v>
      </c>
      <c r="DP52">
        <v>0</v>
      </c>
      <c r="DQ52">
        <v>0</v>
      </c>
      <c r="DR52">
        <v>0</v>
      </c>
      <c r="DS52">
        <v>0</v>
      </c>
      <c r="DT52">
        <v>0</v>
      </c>
      <c r="DU52">
        <v>0</v>
      </c>
      <c r="DV52">
        <v>0</v>
      </c>
      <c r="DW52">
        <v>0</v>
      </c>
      <c r="DX52">
        <v>0</v>
      </c>
      <c r="DY52">
        <v>0</v>
      </c>
      <c r="DZ52">
        <v>0</v>
      </c>
      <c r="EA52">
        <v>0</v>
      </c>
      <c r="EB52">
        <v>0</v>
      </c>
      <c r="EC52">
        <v>0</v>
      </c>
      <c r="ED52">
        <v>0</v>
      </c>
      <c r="EE52">
        <v>0</v>
      </c>
      <c r="EF52">
        <v>0</v>
      </c>
      <c r="EG52">
        <v>0</v>
      </c>
      <c r="EH52">
        <v>0</v>
      </c>
      <c r="EI52">
        <v>0</v>
      </c>
      <c r="EJ52">
        <v>0</v>
      </c>
      <c r="EK52">
        <v>0</v>
      </c>
      <c r="EL52">
        <v>0</v>
      </c>
      <c r="EM52">
        <v>0</v>
      </c>
      <c r="EN52">
        <v>0</v>
      </c>
      <c r="EO52">
        <v>0</v>
      </c>
      <c r="EP52">
        <v>0</v>
      </c>
      <c r="EQ52">
        <v>0</v>
      </c>
      <c r="ER52">
        <v>0</v>
      </c>
      <c r="ES52">
        <v>0</v>
      </c>
      <c r="ET52">
        <v>0</v>
      </c>
      <c r="EU52">
        <v>0</v>
      </c>
      <c r="EV52">
        <v>0</v>
      </c>
      <c r="EW52">
        <v>0</v>
      </c>
      <c r="EX52">
        <v>0</v>
      </c>
      <c r="EY52">
        <v>0</v>
      </c>
      <c r="EZ52">
        <v>0</v>
      </c>
      <c r="FA52">
        <v>0</v>
      </c>
      <c r="FB52">
        <v>0</v>
      </c>
      <c r="FC52">
        <v>0</v>
      </c>
      <c r="FD52">
        <v>0</v>
      </c>
      <c r="FE52">
        <v>0</v>
      </c>
      <c r="FF52">
        <v>0</v>
      </c>
      <c r="FG52">
        <v>0</v>
      </c>
      <c r="FH52">
        <v>0</v>
      </c>
      <c r="FI52">
        <v>0</v>
      </c>
      <c r="FJ52">
        <v>0</v>
      </c>
      <c r="FK52">
        <v>0</v>
      </c>
      <c r="FL52">
        <v>0</v>
      </c>
      <c r="FM52">
        <v>0</v>
      </c>
      <c r="FN52">
        <v>0</v>
      </c>
      <c r="FO52">
        <v>0</v>
      </c>
      <c r="FP52">
        <v>0</v>
      </c>
      <c r="FQ52">
        <v>0</v>
      </c>
      <c r="FR52">
        <v>0</v>
      </c>
      <c r="FS52">
        <v>0</v>
      </c>
      <c r="FT52">
        <v>0</v>
      </c>
      <c r="FU52">
        <v>0</v>
      </c>
      <c r="FV52">
        <v>0</v>
      </c>
      <c r="FW52">
        <v>0</v>
      </c>
      <c r="FX52">
        <v>0</v>
      </c>
      <c r="FY52">
        <v>0</v>
      </c>
      <c r="FZ52">
        <v>0</v>
      </c>
      <c r="GA52">
        <v>0</v>
      </c>
      <c r="GB52">
        <v>0</v>
      </c>
      <c r="GC52">
        <v>0</v>
      </c>
      <c r="GD52">
        <v>0</v>
      </c>
      <c r="GE52">
        <v>0</v>
      </c>
      <c r="GF52">
        <v>0</v>
      </c>
      <c r="GG52">
        <v>0</v>
      </c>
      <c r="GH52">
        <v>0</v>
      </c>
      <c r="GI52">
        <v>0</v>
      </c>
      <c r="GJ52">
        <v>0</v>
      </c>
      <c r="GK52">
        <v>0</v>
      </c>
      <c r="GL52">
        <v>0</v>
      </c>
      <c r="GM52">
        <v>0</v>
      </c>
      <c r="GN52">
        <v>0</v>
      </c>
      <c r="GO52">
        <v>0</v>
      </c>
      <c r="GP52">
        <v>0</v>
      </c>
      <c r="GQ52">
        <v>0</v>
      </c>
      <c r="GR52">
        <v>0</v>
      </c>
      <c r="GS52">
        <v>0</v>
      </c>
      <c r="GT52">
        <v>1110298</v>
      </c>
      <c r="GU52">
        <v>24307</v>
      </c>
    </row>
    <row r="53" spans="1:203" x14ac:dyDescent="0.2">
      <c r="A53" t="str">
        <v>Test 50</v>
      </c>
      <c r="B53" t="str">
        <v>Test compound</v>
      </c>
      <c r="C53" t="str">
        <v>Target Response</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X53">
        <v>0</v>
      </c>
      <c r="BY53">
        <v>0</v>
      </c>
      <c r="BZ53">
        <v>0</v>
      </c>
      <c r="CA53">
        <v>0</v>
      </c>
      <c r="CB53">
        <v>0</v>
      </c>
      <c r="CC53">
        <v>0</v>
      </c>
      <c r="CD53">
        <v>0</v>
      </c>
      <c r="CE53">
        <v>0</v>
      </c>
      <c r="CF53">
        <v>0</v>
      </c>
      <c r="CG53">
        <v>0</v>
      </c>
      <c r="CH53">
        <v>0</v>
      </c>
      <c r="CI53">
        <v>0</v>
      </c>
      <c r="CJ53">
        <v>0</v>
      </c>
      <c r="CK53">
        <v>0</v>
      </c>
      <c r="CL53">
        <v>0</v>
      </c>
      <c r="CM53">
        <v>0</v>
      </c>
      <c r="CN53">
        <v>0</v>
      </c>
      <c r="CO53">
        <v>0</v>
      </c>
      <c r="CP53">
        <v>0</v>
      </c>
      <c r="CQ53">
        <v>0</v>
      </c>
      <c r="CR53">
        <v>0</v>
      </c>
      <c r="CS53">
        <v>0</v>
      </c>
      <c r="CT53">
        <v>0</v>
      </c>
      <c r="CU53">
        <v>0</v>
      </c>
      <c r="CV53">
        <v>0</v>
      </c>
      <c r="CW53">
        <v>0</v>
      </c>
      <c r="CX53">
        <v>0</v>
      </c>
      <c r="CY53">
        <v>0</v>
      </c>
      <c r="CZ53">
        <v>0</v>
      </c>
      <c r="DA53">
        <v>0</v>
      </c>
      <c r="DB53">
        <v>0</v>
      </c>
      <c r="DC53">
        <v>0</v>
      </c>
      <c r="DD53">
        <v>0</v>
      </c>
      <c r="DE53">
        <v>0</v>
      </c>
      <c r="DF53">
        <v>0</v>
      </c>
      <c r="DG53">
        <v>0</v>
      </c>
      <c r="DH53">
        <v>0</v>
      </c>
      <c r="DI53">
        <v>0</v>
      </c>
      <c r="DJ53">
        <v>0</v>
      </c>
      <c r="DK53">
        <v>0</v>
      </c>
      <c r="DL53">
        <v>0</v>
      </c>
      <c r="DM53">
        <v>0</v>
      </c>
      <c r="DN53">
        <v>0</v>
      </c>
      <c r="DO53">
        <v>0</v>
      </c>
      <c r="DP53">
        <v>0</v>
      </c>
      <c r="DQ53">
        <v>0</v>
      </c>
      <c r="DR53">
        <v>0</v>
      </c>
      <c r="DS53">
        <v>0</v>
      </c>
      <c r="DT53">
        <v>0</v>
      </c>
      <c r="DU53">
        <v>0</v>
      </c>
      <c r="DV53">
        <v>0</v>
      </c>
      <c r="DW53">
        <v>0</v>
      </c>
      <c r="DX53">
        <v>0</v>
      </c>
      <c r="DY53">
        <v>0</v>
      </c>
      <c r="DZ53">
        <v>0</v>
      </c>
      <c r="EA53">
        <v>0</v>
      </c>
      <c r="EB53">
        <v>0</v>
      </c>
      <c r="EC53">
        <v>0</v>
      </c>
      <c r="ED53">
        <v>0</v>
      </c>
      <c r="EE53">
        <v>0</v>
      </c>
      <c r="EF53">
        <v>0</v>
      </c>
      <c r="EG53">
        <v>0</v>
      </c>
      <c r="EH53">
        <v>0</v>
      </c>
      <c r="EI53">
        <v>0</v>
      </c>
      <c r="EJ53">
        <v>0</v>
      </c>
      <c r="EK53">
        <v>0</v>
      </c>
      <c r="EL53">
        <v>0</v>
      </c>
      <c r="EM53">
        <v>0</v>
      </c>
      <c r="EN53">
        <v>0</v>
      </c>
      <c r="EO53">
        <v>0</v>
      </c>
      <c r="EP53">
        <v>0</v>
      </c>
      <c r="EQ53">
        <v>0</v>
      </c>
      <c r="ER53">
        <v>0</v>
      </c>
      <c r="ES53">
        <v>0</v>
      </c>
      <c r="ET53">
        <v>0</v>
      </c>
      <c r="EU53">
        <v>0</v>
      </c>
      <c r="EV53">
        <v>0</v>
      </c>
      <c r="EW53">
        <v>0</v>
      </c>
      <c r="EX53">
        <v>0</v>
      </c>
      <c r="EY53">
        <v>0</v>
      </c>
      <c r="EZ53">
        <v>0</v>
      </c>
      <c r="FA53">
        <v>0</v>
      </c>
      <c r="FB53">
        <v>0</v>
      </c>
      <c r="FC53">
        <v>0</v>
      </c>
      <c r="FD53">
        <v>0</v>
      </c>
      <c r="FE53">
        <v>0</v>
      </c>
      <c r="FF53">
        <v>0</v>
      </c>
      <c r="FG53">
        <v>0</v>
      </c>
      <c r="FH53">
        <v>0</v>
      </c>
      <c r="FI53">
        <v>0</v>
      </c>
      <c r="FJ53">
        <v>0</v>
      </c>
      <c r="FK53">
        <v>0</v>
      </c>
      <c r="FL53">
        <v>0</v>
      </c>
      <c r="FM53">
        <v>0</v>
      </c>
      <c r="FN53">
        <v>0</v>
      </c>
      <c r="FO53">
        <v>0</v>
      </c>
      <c r="FP53">
        <v>0</v>
      </c>
      <c r="FQ53">
        <v>0</v>
      </c>
      <c r="FR53">
        <v>0</v>
      </c>
      <c r="FS53">
        <v>0</v>
      </c>
      <c r="FT53">
        <v>0</v>
      </c>
      <c r="FU53">
        <v>0</v>
      </c>
      <c r="FV53">
        <v>0</v>
      </c>
      <c r="FW53">
        <v>0</v>
      </c>
      <c r="FX53">
        <v>0</v>
      </c>
      <c r="FY53">
        <v>0</v>
      </c>
      <c r="FZ53">
        <v>0</v>
      </c>
      <c r="GA53">
        <v>0</v>
      </c>
      <c r="GB53">
        <v>0</v>
      </c>
      <c r="GC53">
        <v>0</v>
      </c>
      <c r="GD53">
        <v>0</v>
      </c>
      <c r="GE53">
        <v>0</v>
      </c>
      <c r="GF53">
        <v>0</v>
      </c>
      <c r="GG53">
        <v>0</v>
      </c>
      <c r="GH53">
        <v>0</v>
      </c>
      <c r="GI53">
        <v>0</v>
      </c>
      <c r="GJ53">
        <v>0</v>
      </c>
      <c r="GK53">
        <v>0</v>
      </c>
      <c r="GL53">
        <v>0</v>
      </c>
      <c r="GM53">
        <v>0</v>
      </c>
      <c r="GN53">
        <v>0</v>
      </c>
      <c r="GO53">
        <v>0</v>
      </c>
      <c r="GP53">
        <v>0</v>
      </c>
      <c r="GQ53">
        <v>0</v>
      </c>
      <c r="GR53">
        <v>0</v>
      </c>
      <c r="GS53">
        <v>0</v>
      </c>
      <c r="GT53">
        <v>1247427</v>
      </c>
      <c r="GU53">
        <v>8921</v>
      </c>
    </row>
    <row r="54" spans="1:203" x14ac:dyDescent="0.2">
      <c r="A54" t="str">
        <v>Test 51</v>
      </c>
      <c r="B54" t="str">
        <v>Test compound</v>
      </c>
      <c r="C54" t="str">
        <v>Target Response</v>
      </c>
      <c r="D54">
        <v>0</v>
      </c>
      <c r="E54">
        <v>0</v>
      </c>
      <c r="F54">
        <v>0</v>
      </c>
      <c r="G54">
        <v>0</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v>0</v>
      </c>
      <c r="BE54">
        <v>0</v>
      </c>
      <c r="BF54">
        <v>0</v>
      </c>
      <c r="BG54">
        <v>0</v>
      </c>
      <c r="BH54">
        <v>0</v>
      </c>
      <c r="BI54">
        <v>0</v>
      </c>
      <c r="BJ54">
        <v>0</v>
      </c>
      <c r="BK54">
        <v>0</v>
      </c>
      <c r="BL54">
        <v>0</v>
      </c>
      <c r="BM54">
        <v>0</v>
      </c>
      <c r="BN54">
        <v>0</v>
      </c>
      <c r="BO54">
        <v>0</v>
      </c>
      <c r="BP54">
        <v>0</v>
      </c>
      <c r="BQ54">
        <v>0</v>
      </c>
      <c r="BR54">
        <v>0</v>
      </c>
      <c r="BS54">
        <v>0</v>
      </c>
      <c r="BT54">
        <v>0</v>
      </c>
      <c r="BU54">
        <v>0</v>
      </c>
      <c r="BV54">
        <v>0</v>
      </c>
      <c r="BW54">
        <v>0</v>
      </c>
      <c r="BX54">
        <v>0</v>
      </c>
      <c r="BY54">
        <v>0</v>
      </c>
      <c r="BZ54">
        <v>0</v>
      </c>
      <c r="CA54">
        <v>0</v>
      </c>
      <c r="CB54">
        <v>0</v>
      </c>
      <c r="CC54">
        <v>0</v>
      </c>
      <c r="CD54">
        <v>0</v>
      </c>
      <c r="CE54">
        <v>0</v>
      </c>
      <c r="CF54">
        <v>0</v>
      </c>
      <c r="CG54">
        <v>0</v>
      </c>
      <c r="CH54">
        <v>0</v>
      </c>
      <c r="CI54">
        <v>0</v>
      </c>
      <c r="CJ54">
        <v>0</v>
      </c>
      <c r="CK54">
        <v>0</v>
      </c>
      <c r="CL54">
        <v>0</v>
      </c>
      <c r="CM54">
        <v>0</v>
      </c>
      <c r="CN54">
        <v>0</v>
      </c>
      <c r="CO54">
        <v>0</v>
      </c>
      <c r="CP54">
        <v>0</v>
      </c>
      <c r="CQ54">
        <v>0</v>
      </c>
      <c r="CR54">
        <v>0</v>
      </c>
      <c r="CS54">
        <v>0</v>
      </c>
      <c r="CT54">
        <v>0</v>
      </c>
      <c r="CU54">
        <v>0</v>
      </c>
      <c r="CV54">
        <v>0</v>
      </c>
      <c r="CW54">
        <v>0</v>
      </c>
      <c r="CX54">
        <v>0</v>
      </c>
      <c r="CY54">
        <v>0</v>
      </c>
      <c r="CZ54">
        <v>0</v>
      </c>
      <c r="DA54">
        <v>0</v>
      </c>
      <c r="DB54">
        <v>0</v>
      </c>
      <c r="DC54">
        <v>0</v>
      </c>
      <c r="DD54">
        <v>0</v>
      </c>
      <c r="DE54">
        <v>0</v>
      </c>
      <c r="DF54">
        <v>0</v>
      </c>
      <c r="DG54">
        <v>0</v>
      </c>
      <c r="DH54">
        <v>0</v>
      </c>
      <c r="DI54">
        <v>0</v>
      </c>
      <c r="DJ54">
        <v>0</v>
      </c>
      <c r="DK54">
        <v>0</v>
      </c>
      <c r="DL54">
        <v>0</v>
      </c>
      <c r="DM54">
        <v>0</v>
      </c>
      <c r="DN54">
        <v>0</v>
      </c>
      <c r="DO54">
        <v>0</v>
      </c>
      <c r="DP54">
        <v>0</v>
      </c>
      <c r="DQ54">
        <v>0</v>
      </c>
      <c r="DR54">
        <v>0</v>
      </c>
      <c r="DS54">
        <v>0</v>
      </c>
      <c r="DT54">
        <v>0</v>
      </c>
      <c r="DU54">
        <v>0</v>
      </c>
      <c r="DV54">
        <v>0</v>
      </c>
      <c r="DW54">
        <v>0</v>
      </c>
      <c r="DX54">
        <v>0</v>
      </c>
      <c r="DY54">
        <v>0</v>
      </c>
      <c r="DZ54">
        <v>0</v>
      </c>
      <c r="EA54">
        <v>0</v>
      </c>
      <c r="EB54">
        <v>0</v>
      </c>
      <c r="EC54">
        <v>0</v>
      </c>
      <c r="ED54">
        <v>0</v>
      </c>
      <c r="EE54">
        <v>0</v>
      </c>
      <c r="EF54">
        <v>0</v>
      </c>
      <c r="EG54">
        <v>0</v>
      </c>
      <c r="EH54">
        <v>0</v>
      </c>
      <c r="EI54">
        <v>0</v>
      </c>
      <c r="EJ54">
        <v>0</v>
      </c>
      <c r="EK54">
        <v>0</v>
      </c>
      <c r="EL54">
        <v>0</v>
      </c>
      <c r="EM54">
        <v>0</v>
      </c>
      <c r="EN54">
        <v>0</v>
      </c>
      <c r="EO54">
        <v>0</v>
      </c>
      <c r="EP54">
        <v>0</v>
      </c>
      <c r="EQ54">
        <v>0</v>
      </c>
      <c r="ER54">
        <v>0</v>
      </c>
      <c r="ES54">
        <v>0</v>
      </c>
      <c r="ET54">
        <v>0</v>
      </c>
      <c r="EU54">
        <v>0</v>
      </c>
      <c r="EV54">
        <v>0</v>
      </c>
      <c r="EW54">
        <v>0</v>
      </c>
      <c r="EX54">
        <v>0</v>
      </c>
      <c r="EY54">
        <v>0</v>
      </c>
      <c r="EZ54">
        <v>0</v>
      </c>
      <c r="FA54">
        <v>0</v>
      </c>
      <c r="FB54">
        <v>0</v>
      </c>
      <c r="FC54">
        <v>0</v>
      </c>
      <c r="FD54">
        <v>0</v>
      </c>
      <c r="FE54">
        <v>0</v>
      </c>
      <c r="FF54">
        <v>0</v>
      </c>
      <c r="FG54">
        <v>0</v>
      </c>
      <c r="FH54">
        <v>0</v>
      </c>
      <c r="FI54">
        <v>0</v>
      </c>
      <c r="FJ54">
        <v>0</v>
      </c>
      <c r="FK54">
        <v>0</v>
      </c>
      <c r="FL54">
        <v>0</v>
      </c>
      <c r="FM54">
        <v>0</v>
      </c>
      <c r="FN54">
        <v>0</v>
      </c>
      <c r="FO54">
        <v>0</v>
      </c>
      <c r="FP54">
        <v>0</v>
      </c>
      <c r="FQ54">
        <v>0</v>
      </c>
      <c r="FR54">
        <v>0</v>
      </c>
      <c r="FS54">
        <v>0</v>
      </c>
      <c r="FT54">
        <v>0</v>
      </c>
      <c r="FU54">
        <v>0</v>
      </c>
      <c r="FV54">
        <v>0</v>
      </c>
      <c r="FW54">
        <v>0</v>
      </c>
      <c r="FX54">
        <v>0</v>
      </c>
      <c r="FY54">
        <v>0</v>
      </c>
      <c r="FZ54">
        <v>0</v>
      </c>
      <c r="GA54">
        <v>0</v>
      </c>
      <c r="GB54">
        <v>0</v>
      </c>
      <c r="GC54">
        <v>0</v>
      </c>
      <c r="GD54">
        <v>0</v>
      </c>
      <c r="GE54">
        <v>0</v>
      </c>
      <c r="GF54">
        <v>0</v>
      </c>
      <c r="GG54">
        <v>0</v>
      </c>
      <c r="GH54">
        <v>0</v>
      </c>
      <c r="GI54">
        <v>0</v>
      </c>
      <c r="GJ54">
        <v>0</v>
      </c>
      <c r="GK54">
        <v>0</v>
      </c>
      <c r="GL54">
        <v>0</v>
      </c>
      <c r="GM54">
        <v>0</v>
      </c>
      <c r="GN54">
        <v>0</v>
      </c>
      <c r="GO54">
        <v>0</v>
      </c>
      <c r="GP54">
        <v>0</v>
      </c>
      <c r="GQ54">
        <v>0</v>
      </c>
      <c r="GR54">
        <v>0</v>
      </c>
      <c r="GS54">
        <v>0</v>
      </c>
      <c r="GT54">
        <v>1329463</v>
      </c>
      <c r="GU54">
        <v>11071</v>
      </c>
    </row>
    <row r="55" spans="1:203" x14ac:dyDescent="0.2">
      <c r="A55" t="str">
        <v>Test 52</v>
      </c>
      <c r="B55" t="str">
        <v>Test compound</v>
      </c>
      <c r="C55" t="str">
        <v>Target Response</v>
      </c>
      <c r="D55">
        <v>0</v>
      </c>
      <c r="E55">
        <v>0</v>
      </c>
      <c r="F55">
        <v>0</v>
      </c>
      <c r="G55">
        <v>0</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0</v>
      </c>
      <c r="BC55">
        <v>0</v>
      </c>
      <c r="BD55">
        <v>0</v>
      </c>
      <c r="BE55">
        <v>0</v>
      </c>
      <c r="BF55">
        <v>0</v>
      </c>
      <c r="BG55">
        <v>0</v>
      </c>
      <c r="BH55">
        <v>0</v>
      </c>
      <c r="BI55">
        <v>0</v>
      </c>
      <c r="BJ55">
        <v>0</v>
      </c>
      <c r="BK55">
        <v>0</v>
      </c>
      <c r="BL55">
        <v>0</v>
      </c>
      <c r="BM55">
        <v>0</v>
      </c>
      <c r="BN55">
        <v>0</v>
      </c>
      <c r="BO55">
        <v>0</v>
      </c>
      <c r="BP55">
        <v>0</v>
      </c>
      <c r="BQ55">
        <v>0</v>
      </c>
      <c r="BR55">
        <v>0</v>
      </c>
      <c r="BS55">
        <v>0</v>
      </c>
      <c r="BT55">
        <v>0</v>
      </c>
      <c r="BU55">
        <v>0</v>
      </c>
      <c r="BV55">
        <v>0</v>
      </c>
      <c r="BW55">
        <v>0</v>
      </c>
      <c r="BX55">
        <v>0</v>
      </c>
      <c r="BY55">
        <v>0</v>
      </c>
      <c r="BZ55">
        <v>0</v>
      </c>
      <c r="CA55">
        <v>0</v>
      </c>
      <c r="CB55">
        <v>0</v>
      </c>
      <c r="CC55">
        <v>0</v>
      </c>
      <c r="CD55">
        <v>0</v>
      </c>
      <c r="CE55">
        <v>0</v>
      </c>
      <c r="CF55">
        <v>0</v>
      </c>
      <c r="CG55">
        <v>0</v>
      </c>
      <c r="CH55">
        <v>0</v>
      </c>
      <c r="CI55">
        <v>0</v>
      </c>
      <c r="CJ55">
        <v>0</v>
      </c>
      <c r="CK55">
        <v>0</v>
      </c>
      <c r="CL55">
        <v>0</v>
      </c>
      <c r="CM55">
        <v>0</v>
      </c>
      <c r="CN55">
        <v>0</v>
      </c>
      <c r="CO55">
        <v>0</v>
      </c>
      <c r="CP55">
        <v>0</v>
      </c>
      <c r="CQ55">
        <v>0</v>
      </c>
      <c r="CR55">
        <v>0</v>
      </c>
      <c r="CS55">
        <v>0</v>
      </c>
      <c r="CT55">
        <v>0</v>
      </c>
      <c r="CU55">
        <v>0</v>
      </c>
      <c r="CV55">
        <v>0</v>
      </c>
      <c r="CW55">
        <v>0</v>
      </c>
      <c r="CX55">
        <v>0</v>
      </c>
      <c r="CY55">
        <v>0</v>
      </c>
      <c r="CZ55">
        <v>0</v>
      </c>
      <c r="DA55">
        <v>0</v>
      </c>
      <c r="DB55">
        <v>0</v>
      </c>
      <c r="DC55">
        <v>0</v>
      </c>
      <c r="DD55">
        <v>0</v>
      </c>
      <c r="DE55">
        <v>0</v>
      </c>
      <c r="DF55">
        <v>0</v>
      </c>
      <c r="DG55">
        <v>0</v>
      </c>
      <c r="DH55">
        <v>0</v>
      </c>
      <c r="DI55">
        <v>0</v>
      </c>
      <c r="DJ55">
        <v>0</v>
      </c>
      <c r="DK55">
        <v>0</v>
      </c>
      <c r="DL55">
        <v>0</v>
      </c>
      <c r="DM55">
        <v>0</v>
      </c>
      <c r="DN55">
        <v>0</v>
      </c>
      <c r="DO55">
        <v>0</v>
      </c>
      <c r="DP55">
        <v>0</v>
      </c>
      <c r="DQ55">
        <v>0</v>
      </c>
      <c r="DR55">
        <v>0</v>
      </c>
      <c r="DS55">
        <v>0</v>
      </c>
      <c r="DT55">
        <v>0</v>
      </c>
      <c r="DU55">
        <v>0</v>
      </c>
      <c r="DV55">
        <v>0</v>
      </c>
      <c r="DW55">
        <v>0</v>
      </c>
      <c r="DX55">
        <v>0</v>
      </c>
      <c r="DY55">
        <v>0</v>
      </c>
      <c r="DZ55">
        <v>0</v>
      </c>
      <c r="EA55">
        <v>0</v>
      </c>
      <c r="EB55">
        <v>0</v>
      </c>
      <c r="EC55">
        <v>0</v>
      </c>
      <c r="ED55">
        <v>0</v>
      </c>
      <c r="EE55">
        <v>0</v>
      </c>
      <c r="EF55">
        <v>0</v>
      </c>
      <c r="EG55">
        <v>0</v>
      </c>
      <c r="EH55">
        <v>0</v>
      </c>
      <c r="EI55">
        <v>0</v>
      </c>
      <c r="EJ55">
        <v>0</v>
      </c>
      <c r="EK55">
        <v>0</v>
      </c>
      <c r="EL55">
        <v>0</v>
      </c>
      <c r="EM55">
        <v>0</v>
      </c>
      <c r="EN55">
        <v>0</v>
      </c>
      <c r="EO55">
        <v>0</v>
      </c>
      <c r="EP55">
        <v>0</v>
      </c>
      <c r="EQ55">
        <v>0</v>
      </c>
      <c r="ER55">
        <v>0</v>
      </c>
      <c r="ES55">
        <v>0</v>
      </c>
      <c r="ET55">
        <v>0</v>
      </c>
      <c r="EU55">
        <v>0</v>
      </c>
      <c r="EV55">
        <v>0</v>
      </c>
      <c r="EW55">
        <v>0</v>
      </c>
      <c r="EX55">
        <v>0</v>
      </c>
      <c r="EY55">
        <v>0</v>
      </c>
      <c r="EZ55">
        <v>0</v>
      </c>
      <c r="FA55">
        <v>0</v>
      </c>
      <c r="FB55">
        <v>0</v>
      </c>
      <c r="FC55">
        <v>0</v>
      </c>
      <c r="FD55">
        <v>0</v>
      </c>
      <c r="FE55">
        <v>0</v>
      </c>
      <c r="FF55">
        <v>0</v>
      </c>
      <c r="FG55">
        <v>0</v>
      </c>
      <c r="FH55">
        <v>0</v>
      </c>
      <c r="FI55">
        <v>0</v>
      </c>
      <c r="FJ55">
        <v>0</v>
      </c>
      <c r="FK55">
        <v>0</v>
      </c>
      <c r="FL55">
        <v>0</v>
      </c>
      <c r="FM55">
        <v>0</v>
      </c>
      <c r="FN55">
        <v>0</v>
      </c>
      <c r="FO55">
        <v>0</v>
      </c>
      <c r="FP55">
        <v>0</v>
      </c>
      <c r="FQ55">
        <v>0</v>
      </c>
      <c r="FR55">
        <v>0</v>
      </c>
      <c r="FS55">
        <v>0</v>
      </c>
      <c r="FT55">
        <v>0</v>
      </c>
      <c r="FU55">
        <v>0</v>
      </c>
      <c r="FV55">
        <v>0</v>
      </c>
      <c r="FW55">
        <v>0</v>
      </c>
      <c r="FX55">
        <v>0</v>
      </c>
      <c r="FY55">
        <v>0</v>
      </c>
      <c r="FZ55">
        <v>0</v>
      </c>
      <c r="GA55">
        <v>0</v>
      </c>
      <c r="GB55">
        <v>0</v>
      </c>
      <c r="GC55">
        <v>0</v>
      </c>
      <c r="GD55">
        <v>0</v>
      </c>
      <c r="GE55">
        <v>0</v>
      </c>
      <c r="GF55">
        <v>0</v>
      </c>
      <c r="GG55">
        <v>0</v>
      </c>
      <c r="GH55">
        <v>0</v>
      </c>
      <c r="GI55">
        <v>0</v>
      </c>
      <c r="GJ55">
        <v>0</v>
      </c>
      <c r="GK55">
        <v>0</v>
      </c>
      <c r="GL55">
        <v>0</v>
      </c>
      <c r="GM55">
        <v>0</v>
      </c>
      <c r="GN55">
        <v>0</v>
      </c>
      <c r="GO55">
        <v>0</v>
      </c>
      <c r="GP55">
        <v>0</v>
      </c>
      <c r="GQ55">
        <v>0</v>
      </c>
      <c r="GR55">
        <v>0</v>
      </c>
      <c r="GS55">
        <v>0</v>
      </c>
      <c r="GT55">
        <v>1365985</v>
      </c>
      <c r="GU55">
        <v>8660</v>
      </c>
    </row>
    <row r="56" spans="1:203" x14ac:dyDescent="0.2">
      <c r="A56" t="str">
        <v>Test 53</v>
      </c>
      <c r="B56" t="str">
        <v>Test compound</v>
      </c>
      <c r="C56" t="str">
        <v>Target Response</v>
      </c>
      <c r="D56">
        <v>0</v>
      </c>
      <c r="E56">
        <v>0</v>
      </c>
      <c r="F56">
        <v>0</v>
      </c>
      <c r="G56">
        <v>0</v>
      </c>
      <c r="H56">
        <v>0</v>
      </c>
      <c r="I56">
        <v>0</v>
      </c>
      <c r="J56">
        <v>0</v>
      </c>
      <c r="K56">
        <v>0</v>
      </c>
      <c r="L56">
        <v>0</v>
      </c>
      <c r="M56">
        <v>0</v>
      </c>
      <c r="N56">
        <v>0</v>
      </c>
      <c r="O56">
        <v>0</v>
      </c>
      <c r="P56">
        <v>0</v>
      </c>
      <c r="Q56">
        <v>0</v>
      </c>
      <c r="R56">
        <v>0</v>
      </c>
      <c r="S56">
        <v>0</v>
      </c>
      <c r="T56">
        <v>0</v>
      </c>
      <c r="U56">
        <v>0</v>
      </c>
      <c r="V56">
        <v>0</v>
      </c>
      <c r="W56">
        <v>0</v>
      </c>
      <c r="X56">
        <v>0</v>
      </c>
      <c r="Y56">
        <v>0</v>
      </c>
      <c r="Z56">
        <v>0</v>
      </c>
      <c r="AA56">
        <v>0</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v>0</v>
      </c>
      <c r="BL56">
        <v>0</v>
      </c>
      <c r="BM56">
        <v>0</v>
      </c>
      <c r="BN56">
        <v>0</v>
      </c>
      <c r="BO56">
        <v>0</v>
      </c>
      <c r="BP56">
        <v>0</v>
      </c>
      <c r="BQ56">
        <v>0</v>
      </c>
      <c r="BR56">
        <v>0</v>
      </c>
      <c r="BS56">
        <v>0</v>
      </c>
      <c r="BT56">
        <v>0</v>
      </c>
      <c r="BU56">
        <v>0</v>
      </c>
      <c r="BV56">
        <v>0</v>
      </c>
      <c r="BW56">
        <v>0</v>
      </c>
      <c r="BX56">
        <v>0</v>
      </c>
      <c r="BY56">
        <v>0</v>
      </c>
      <c r="BZ56">
        <v>0</v>
      </c>
      <c r="CA56">
        <v>0</v>
      </c>
      <c r="CB56">
        <v>0</v>
      </c>
      <c r="CC56">
        <v>0</v>
      </c>
      <c r="CD56">
        <v>0</v>
      </c>
      <c r="CE56">
        <v>0</v>
      </c>
      <c r="CF56">
        <v>0</v>
      </c>
      <c r="CG56">
        <v>0</v>
      </c>
      <c r="CH56">
        <v>0</v>
      </c>
      <c r="CI56">
        <v>0</v>
      </c>
      <c r="CJ56">
        <v>0</v>
      </c>
      <c r="CK56">
        <v>0</v>
      </c>
      <c r="CL56">
        <v>0</v>
      </c>
      <c r="CM56">
        <v>0</v>
      </c>
      <c r="CN56">
        <v>0</v>
      </c>
      <c r="CO56">
        <v>0</v>
      </c>
      <c r="CP56">
        <v>0</v>
      </c>
      <c r="CQ56">
        <v>0</v>
      </c>
      <c r="CR56">
        <v>0</v>
      </c>
      <c r="CS56">
        <v>0</v>
      </c>
      <c r="CT56">
        <v>0</v>
      </c>
      <c r="CU56">
        <v>0</v>
      </c>
      <c r="CV56">
        <v>0</v>
      </c>
      <c r="CW56">
        <v>0</v>
      </c>
      <c r="CX56">
        <v>0</v>
      </c>
      <c r="CY56">
        <v>0</v>
      </c>
      <c r="CZ56">
        <v>0</v>
      </c>
      <c r="DA56">
        <v>0</v>
      </c>
      <c r="DB56">
        <v>0</v>
      </c>
      <c r="DC56">
        <v>0</v>
      </c>
      <c r="DD56">
        <v>0</v>
      </c>
      <c r="DE56">
        <v>0</v>
      </c>
      <c r="DF56">
        <v>0</v>
      </c>
      <c r="DG56">
        <v>0</v>
      </c>
      <c r="DH56">
        <v>0</v>
      </c>
      <c r="DI56">
        <v>0</v>
      </c>
      <c r="DJ56">
        <v>0</v>
      </c>
      <c r="DK56">
        <v>0</v>
      </c>
      <c r="DL56">
        <v>0</v>
      </c>
      <c r="DM56">
        <v>0</v>
      </c>
      <c r="DN56">
        <v>0</v>
      </c>
      <c r="DO56">
        <v>0</v>
      </c>
      <c r="DP56">
        <v>0</v>
      </c>
      <c r="DQ56">
        <v>0</v>
      </c>
      <c r="DR56">
        <v>0</v>
      </c>
      <c r="DS56">
        <v>0</v>
      </c>
      <c r="DT56">
        <v>0</v>
      </c>
      <c r="DU56">
        <v>0</v>
      </c>
      <c r="DV56">
        <v>0</v>
      </c>
      <c r="DW56">
        <v>0</v>
      </c>
      <c r="DX56">
        <v>0</v>
      </c>
      <c r="DY56">
        <v>0</v>
      </c>
      <c r="DZ56">
        <v>0</v>
      </c>
      <c r="EA56">
        <v>0</v>
      </c>
      <c r="EB56">
        <v>0</v>
      </c>
      <c r="EC56">
        <v>0</v>
      </c>
      <c r="ED56">
        <v>0</v>
      </c>
      <c r="EE56">
        <v>0</v>
      </c>
      <c r="EF56">
        <v>0</v>
      </c>
      <c r="EG56">
        <v>0</v>
      </c>
      <c r="EH56">
        <v>0</v>
      </c>
      <c r="EI56">
        <v>0</v>
      </c>
      <c r="EJ56">
        <v>0</v>
      </c>
      <c r="EK56">
        <v>0</v>
      </c>
      <c r="EL56">
        <v>0</v>
      </c>
      <c r="EM56">
        <v>0</v>
      </c>
      <c r="EN56">
        <v>0</v>
      </c>
      <c r="EO56">
        <v>0</v>
      </c>
      <c r="EP56">
        <v>0</v>
      </c>
      <c r="EQ56">
        <v>0</v>
      </c>
      <c r="ER56">
        <v>0</v>
      </c>
      <c r="ES56">
        <v>0</v>
      </c>
      <c r="ET56">
        <v>0</v>
      </c>
      <c r="EU56">
        <v>0</v>
      </c>
      <c r="EV56">
        <v>0</v>
      </c>
      <c r="EW56">
        <v>0</v>
      </c>
      <c r="EX56">
        <v>0</v>
      </c>
      <c r="EY56">
        <v>0</v>
      </c>
      <c r="EZ56">
        <v>0</v>
      </c>
      <c r="FA56">
        <v>0</v>
      </c>
      <c r="FB56">
        <v>0</v>
      </c>
      <c r="FC56">
        <v>0</v>
      </c>
      <c r="FD56">
        <v>0</v>
      </c>
      <c r="FE56">
        <v>0</v>
      </c>
      <c r="FF56">
        <v>0</v>
      </c>
      <c r="FG56">
        <v>0</v>
      </c>
      <c r="FH56">
        <v>0</v>
      </c>
      <c r="FI56">
        <v>0</v>
      </c>
      <c r="FJ56">
        <v>0</v>
      </c>
      <c r="FK56">
        <v>0</v>
      </c>
      <c r="FL56">
        <v>0</v>
      </c>
      <c r="FM56">
        <v>0</v>
      </c>
      <c r="FN56">
        <v>0</v>
      </c>
      <c r="FO56">
        <v>0</v>
      </c>
      <c r="FP56">
        <v>0</v>
      </c>
      <c r="FQ56">
        <v>0</v>
      </c>
      <c r="FR56">
        <v>0</v>
      </c>
      <c r="FS56">
        <v>0</v>
      </c>
      <c r="FT56">
        <v>0</v>
      </c>
      <c r="FU56">
        <v>0</v>
      </c>
      <c r="FV56">
        <v>0</v>
      </c>
      <c r="FW56">
        <v>0</v>
      </c>
      <c r="FX56">
        <v>0</v>
      </c>
      <c r="FY56">
        <v>0</v>
      </c>
      <c r="FZ56">
        <v>0</v>
      </c>
      <c r="GA56">
        <v>0</v>
      </c>
      <c r="GB56">
        <v>0</v>
      </c>
      <c r="GC56">
        <v>0</v>
      </c>
      <c r="GD56">
        <v>0</v>
      </c>
      <c r="GE56">
        <v>0</v>
      </c>
      <c r="GF56">
        <v>0</v>
      </c>
      <c r="GG56">
        <v>0</v>
      </c>
      <c r="GH56">
        <v>0</v>
      </c>
      <c r="GI56">
        <v>0</v>
      </c>
      <c r="GJ56">
        <v>0</v>
      </c>
      <c r="GK56">
        <v>0</v>
      </c>
      <c r="GL56">
        <v>0</v>
      </c>
      <c r="GM56">
        <v>0</v>
      </c>
      <c r="GN56">
        <v>0</v>
      </c>
      <c r="GO56">
        <v>0</v>
      </c>
      <c r="GP56">
        <v>0</v>
      </c>
      <c r="GQ56">
        <v>0</v>
      </c>
      <c r="GR56">
        <v>0</v>
      </c>
      <c r="GS56">
        <v>0</v>
      </c>
      <c r="GT56">
        <v>1350444</v>
      </c>
      <c r="GU56">
        <v>11406</v>
      </c>
    </row>
    <row r="57" spans="1:203" x14ac:dyDescent="0.2">
      <c r="A57" t="str">
        <v>Test 54</v>
      </c>
      <c r="B57" t="str">
        <v>Test compound</v>
      </c>
      <c r="C57" t="str">
        <v>Target Response</v>
      </c>
      <c r="D57">
        <v>0</v>
      </c>
      <c r="E57">
        <v>0</v>
      </c>
      <c r="F57">
        <v>0</v>
      </c>
      <c r="G57">
        <v>0</v>
      </c>
      <c r="H57">
        <v>0</v>
      </c>
      <c r="I57">
        <v>0</v>
      </c>
      <c r="J57">
        <v>0</v>
      </c>
      <c r="K57">
        <v>0</v>
      </c>
      <c r="L57">
        <v>0</v>
      </c>
      <c r="M57">
        <v>0</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c r="BA57">
        <v>0</v>
      </c>
      <c r="BB57">
        <v>0</v>
      </c>
      <c r="BC57">
        <v>0</v>
      </c>
      <c r="BD57">
        <v>0</v>
      </c>
      <c r="BE57">
        <v>0</v>
      </c>
      <c r="BF57">
        <v>0</v>
      </c>
      <c r="BG57">
        <v>0</v>
      </c>
      <c r="BH57">
        <v>0</v>
      </c>
      <c r="BI57">
        <v>0</v>
      </c>
      <c r="BJ57">
        <v>0</v>
      </c>
      <c r="BK57">
        <v>0</v>
      </c>
      <c r="BL57">
        <v>0</v>
      </c>
      <c r="BM57">
        <v>0</v>
      </c>
      <c r="BN57">
        <v>0</v>
      </c>
      <c r="BO57">
        <v>0</v>
      </c>
      <c r="BP57">
        <v>0</v>
      </c>
      <c r="BQ57">
        <v>0</v>
      </c>
      <c r="BR57">
        <v>0</v>
      </c>
      <c r="BS57">
        <v>0</v>
      </c>
      <c r="BT57">
        <v>0</v>
      </c>
      <c r="BU57">
        <v>0</v>
      </c>
      <c r="BV57">
        <v>0</v>
      </c>
      <c r="BW57">
        <v>0</v>
      </c>
      <c r="BX57">
        <v>0</v>
      </c>
      <c r="BY57">
        <v>0</v>
      </c>
      <c r="BZ57">
        <v>0</v>
      </c>
      <c r="CA57">
        <v>0</v>
      </c>
      <c r="CB57">
        <v>0</v>
      </c>
      <c r="CC57">
        <v>0</v>
      </c>
      <c r="CD57">
        <v>0</v>
      </c>
      <c r="CE57">
        <v>0</v>
      </c>
      <c r="CF57">
        <v>0</v>
      </c>
      <c r="CG57">
        <v>0</v>
      </c>
      <c r="CH57">
        <v>0</v>
      </c>
      <c r="CI57">
        <v>0</v>
      </c>
      <c r="CJ57">
        <v>0</v>
      </c>
      <c r="CK57">
        <v>0</v>
      </c>
      <c r="CL57">
        <v>0</v>
      </c>
      <c r="CM57">
        <v>0</v>
      </c>
      <c r="CN57">
        <v>0</v>
      </c>
      <c r="CO57">
        <v>0</v>
      </c>
      <c r="CP57">
        <v>0</v>
      </c>
      <c r="CQ57">
        <v>0</v>
      </c>
      <c r="CR57">
        <v>0</v>
      </c>
      <c r="CS57">
        <v>0</v>
      </c>
      <c r="CT57">
        <v>0</v>
      </c>
      <c r="CU57">
        <v>0</v>
      </c>
      <c r="CV57">
        <v>0</v>
      </c>
      <c r="CW57">
        <v>0</v>
      </c>
      <c r="CX57">
        <v>0</v>
      </c>
      <c r="CY57">
        <v>0</v>
      </c>
      <c r="CZ57">
        <v>0</v>
      </c>
      <c r="DA57">
        <v>0</v>
      </c>
      <c r="DB57">
        <v>0</v>
      </c>
      <c r="DC57">
        <v>0</v>
      </c>
      <c r="DD57">
        <v>0</v>
      </c>
      <c r="DE57">
        <v>0</v>
      </c>
      <c r="DF57">
        <v>0</v>
      </c>
      <c r="DG57">
        <v>0</v>
      </c>
      <c r="DH57">
        <v>0</v>
      </c>
      <c r="DI57">
        <v>0</v>
      </c>
      <c r="DJ57">
        <v>0</v>
      </c>
      <c r="DK57">
        <v>0</v>
      </c>
      <c r="DL57">
        <v>0</v>
      </c>
      <c r="DM57">
        <v>0</v>
      </c>
      <c r="DN57">
        <v>0</v>
      </c>
      <c r="DO57">
        <v>0</v>
      </c>
      <c r="DP57">
        <v>0</v>
      </c>
      <c r="DQ57">
        <v>0</v>
      </c>
      <c r="DR57">
        <v>0</v>
      </c>
      <c r="DS57">
        <v>0</v>
      </c>
      <c r="DT57">
        <v>0</v>
      </c>
      <c r="DU57">
        <v>0</v>
      </c>
      <c r="DV57">
        <v>0</v>
      </c>
      <c r="DW57">
        <v>0</v>
      </c>
      <c r="DX57">
        <v>0</v>
      </c>
      <c r="DY57">
        <v>0</v>
      </c>
      <c r="DZ57">
        <v>0</v>
      </c>
      <c r="EA57">
        <v>0</v>
      </c>
      <c r="EB57">
        <v>0</v>
      </c>
      <c r="EC57">
        <v>0</v>
      </c>
      <c r="ED57">
        <v>0</v>
      </c>
      <c r="EE57">
        <v>0</v>
      </c>
      <c r="EF57">
        <v>0</v>
      </c>
      <c r="EG57">
        <v>0</v>
      </c>
      <c r="EH57">
        <v>0</v>
      </c>
      <c r="EI57">
        <v>0</v>
      </c>
      <c r="EJ57">
        <v>0</v>
      </c>
      <c r="EK57">
        <v>0</v>
      </c>
      <c r="EL57">
        <v>0</v>
      </c>
      <c r="EM57">
        <v>0</v>
      </c>
      <c r="EN57">
        <v>0</v>
      </c>
      <c r="EO57">
        <v>0</v>
      </c>
      <c r="EP57">
        <v>0</v>
      </c>
      <c r="EQ57">
        <v>0</v>
      </c>
      <c r="ER57">
        <v>0</v>
      </c>
      <c r="ES57">
        <v>0</v>
      </c>
      <c r="ET57">
        <v>0</v>
      </c>
      <c r="EU57">
        <v>0</v>
      </c>
      <c r="EV57">
        <v>0</v>
      </c>
      <c r="EW57">
        <v>0</v>
      </c>
      <c r="EX57">
        <v>0</v>
      </c>
      <c r="EY57">
        <v>0</v>
      </c>
      <c r="EZ57">
        <v>0</v>
      </c>
      <c r="FA57">
        <v>0</v>
      </c>
      <c r="FB57">
        <v>0</v>
      </c>
      <c r="FC57">
        <v>0</v>
      </c>
      <c r="FD57">
        <v>0</v>
      </c>
      <c r="FE57">
        <v>0</v>
      </c>
      <c r="FF57">
        <v>0</v>
      </c>
      <c r="FG57">
        <v>0</v>
      </c>
      <c r="FH57">
        <v>0</v>
      </c>
      <c r="FI57">
        <v>0</v>
      </c>
      <c r="FJ57">
        <v>0</v>
      </c>
      <c r="FK57">
        <v>0</v>
      </c>
      <c r="FL57">
        <v>0</v>
      </c>
      <c r="FM57">
        <v>0</v>
      </c>
      <c r="FN57">
        <v>0</v>
      </c>
      <c r="FO57">
        <v>0</v>
      </c>
      <c r="FP57">
        <v>0</v>
      </c>
      <c r="FQ57">
        <v>0</v>
      </c>
      <c r="FR57">
        <v>0</v>
      </c>
      <c r="FS57">
        <v>0</v>
      </c>
      <c r="FT57">
        <v>0</v>
      </c>
      <c r="FU57">
        <v>0</v>
      </c>
      <c r="FV57">
        <v>0</v>
      </c>
      <c r="FW57">
        <v>0</v>
      </c>
      <c r="FX57">
        <v>0</v>
      </c>
      <c r="FY57">
        <v>0</v>
      </c>
      <c r="FZ57">
        <v>0</v>
      </c>
      <c r="GA57">
        <v>0</v>
      </c>
      <c r="GB57">
        <v>0</v>
      </c>
      <c r="GC57">
        <v>0</v>
      </c>
      <c r="GD57">
        <v>0</v>
      </c>
      <c r="GE57">
        <v>0</v>
      </c>
      <c r="GF57">
        <v>0</v>
      </c>
      <c r="GG57">
        <v>0</v>
      </c>
      <c r="GH57">
        <v>0</v>
      </c>
      <c r="GI57">
        <v>0</v>
      </c>
      <c r="GJ57">
        <v>0</v>
      </c>
      <c r="GK57">
        <v>0</v>
      </c>
      <c r="GL57">
        <v>0</v>
      </c>
      <c r="GM57">
        <v>0</v>
      </c>
      <c r="GN57">
        <v>0</v>
      </c>
      <c r="GO57">
        <v>0</v>
      </c>
      <c r="GP57">
        <v>0</v>
      </c>
      <c r="GQ57">
        <v>0</v>
      </c>
      <c r="GR57">
        <v>0</v>
      </c>
      <c r="GS57">
        <v>0</v>
      </c>
      <c r="GT57">
        <v>1361010</v>
      </c>
      <c r="GU57">
        <v>8294</v>
      </c>
    </row>
    <row r="58" spans="1:203" x14ac:dyDescent="0.2">
      <c r="A58" t="str">
        <v>Test 55</v>
      </c>
      <c r="B58" t="str">
        <v>Test compound</v>
      </c>
      <c r="C58" t="str">
        <v>Target Response</v>
      </c>
      <c r="D58">
        <v>0</v>
      </c>
      <c r="E58">
        <v>0</v>
      </c>
      <c r="F58">
        <v>0</v>
      </c>
      <c r="G58">
        <v>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0</v>
      </c>
      <c r="AN58">
        <v>0</v>
      </c>
      <c r="AO58">
        <v>0</v>
      </c>
      <c r="AP58">
        <v>0</v>
      </c>
      <c r="AQ58">
        <v>0</v>
      </c>
      <c r="AR58">
        <v>0</v>
      </c>
      <c r="AS58">
        <v>0</v>
      </c>
      <c r="AT58">
        <v>0</v>
      </c>
      <c r="AU58">
        <v>0</v>
      </c>
      <c r="AV58">
        <v>0</v>
      </c>
      <c r="AW58">
        <v>0</v>
      </c>
      <c r="AX58">
        <v>0</v>
      </c>
      <c r="AY58">
        <v>0</v>
      </c>
      <c r="AZ58">
        <v>0</v>
      </c>
      <c r="BA58">
        <v>0</v>
      </c>
      <c r="BB58">
        <v>0</v>
      </c>
      <c r="BC58">
        <v>0</v>
      </c>
      <c r="BD58">
        <v>0</v>
      </c>
      <c r="BE58">
        <v>0</v>
      </c>
      <c r="BF58">
        <v>0</v>
      </c>
      <c r="BG58">
        <v>0</v>
      </c>
      <c r="BH58">
        <v>0</v>
      </c>
      <c r="BI58">
        <v>0</v>
      </c>
      <c r="BJ58">
        <v>0</v>
      </c>
      <c r="BK58">
        <v>0</v>
      </c>
      <c r="BL58">
        <v>0</v>
      </c>
      <c r="BM58">
        <v>0</v>
      </c>
      <c r="BN58">
        <v>0</v>
      </c>
      <c r="BO58">
        <v>0</v>
      </c>
      <c r="BP58">
        <v>0</v>
      </c>
      <c r="BQ58">
        <v>0</v>
      </c>
      <c r="BR58">
        <v>0</v>
      </c>
      <c r="BS58">
        <v>0</v>
      </c>
      <c r="BT58">
        <v>0</v>
      </c>
      <c r="BU58">
        <v>0</v>
      </c>
      <c r="BV58">
        <v>0</v>
      </c>
      <c r="BW58">
        <v>0</v>
      </c>
      <c r="BX58">
        <v>0</v>
      </c>
      <c r="BY58">
        <v>0</v>
      </c>
      <c r="BZ58">
        <v>0</v>
      </c>
      <c r="CA58">
        <v>0</v>
      </c>
      <c r="CB58">
        <v>0</v>
      </c>
      <c r="CC58">
        <v>0</v>
      </c>
      <c r="CD58">
        <v>0</v>
      </c>
      <c r="CE58">
        <v>0</v>
      </c>
      <c r="CF58">
        <v>0</v>
      </c>
      <c r="CG58">
        <v>0</v>
      </c>
      <c r="CH58">
        <v>0</v>
      </c>
      <c r="CI58">
        <v>0</v>
      </c>
      <c r="CJ58">
        <v>0</v>
      </c>
      <c r="CK58">
        <v>0</v>
      </c>
      <c r="CL58">
        <v>0</v>
      </c>
      <c r="CM58">
        <v>0</v>
      </c>
      <c r="CN58">
        <v>0</v>
      </c>
      <c r="CO58">
        <v>0</v>
      </c>
      <c r="CP58">
        <v>0</v>
      </c>
      <c r="CQ58">
        <v>0</v>
      </c>
      <c r="CR58">
        <v>0</v>
      </c>
      <c r="CS58">
        <v>0</v>
      </c>
      <c r="CT58">
        <v>0</v>
      </c>
      <c r="CU58">
        <v>0</v>
      </c>
      <c r="CV58">
        <v>0</v>
      </c>
      <c r="CW58">
        <v>0</v>
      </c>
      <c r="CX58">
        <v>0</v>
      </c>
      <c r="CY58">
        <v>0</v>
      </c>
      <c r="CZ58">
        <v>0</v>
      </c>
      <c r="DA58">
        <v>0</v>
      </c>
      <c r="DB58">
        <v>0</v>
      </c>
      <c r="DC58">
        <v>0</v>
      </c>
      <c r="DD58">
        <v>0</v>
      </c>
      <c r="DE58">
        <v>0</v>
      </c>
      <c r="DF58">
        <v>0</v>
      </c>
      <c r="DG58">
        <v>0</v>
      </c>
      <c r="DH58">
        <v>0</v>
      </c>
      <c r="DI58">
        <v>0</v>
      </c>
      <c r="DJ58">
        <v>0</v>
      </c>
      <c r="DK58">
        <v>0</v>
      </c>
      <c r="DL58">
        <v>0</v>
      </c>
      <c r="DM58">
        <v>0</v>
      </c>
      <c r="DN58">
        <v>0</v>
      </c>
      <c r="DO58">
        <v>0</v>
      </c>
      <c r="DP58">
        <v>0</v>
      </c>
      <c r="DQ58">
        <v>0</v>
      </c>
      <c r="DR58">
        <v>0</v>
      </c>
      <c r="DS58">
        <v>0</v>
      </c>
      <c r="DT58">
        <v>0</v>
      </c>
      <c r="DU58">
        <v>0</v>
      </c>
      <c r="DV58">
        <v>0</v>
      </c>
      <c r="DW58">
        <v>0</v>
      </c>
      <c r="DX58">
        <v>0</v>
      </c>
      <c r="DY58">
        <v>0</v>
      </c>
      <c r="DZ58">
        <v>0</v>
      </c>
      <c r="EA58">
        <v>0</v>
      </c>
      <c r="EB58">
        <v>0</v>
      </c>
      <c r="EC58">
        <v>0</v>
      </c>
      <c r="ED58">
        <v>0</v>
      </c>
      <c r="EE58">
        <v>0</v>
      </c>
      <c r="EF58">
        <v>0</v>
      </c>
      <c r="EG58">
        <v>0</v>
      </c>
      <c r="EH58">
        <v>0</v>
      </c>
      <c r="EI58">
        <v>0</v>
      </c>
      <c r="EJ58">
        <v>0</v>
      </c>
      <c r="EK58">
        <v>0</v>
      </c>
      <c r="EL58">
        <v>0</v>
      </c>
      <c r="EM58">
        <v>0</v>
      </c>
      <c r="EN58">
        <v>0</v>
      </c>
      <c r="EO58">
        <v>0</v>
      </c>
      <c r="EP58">
        <v>0</v>
      </c>
      <c r="EQ58">
        <v>0</v>
      </c>
      <c r="ER58">
        <v>0</v>
      </c>
      <c r="ES58">
        <v>0</v>
      </c>
      <c r="ET58">
        <v>0</v>
      </c>
      <c r="EU58">
        <v>0</v>
      </c>
      <c r="EV58">
        <v>0</v>
      </c>
      <c r="EW58">
        <v>0</v>
      </c>
      <c r="EX58">
        <v>0</v>
      </c>
      <c r="EY58">
        <v>0</v>
      </c>
      <c r="EZ58">
        <v>0</v>
      </c>
      <c r="FA58">
        <v>0</v>
      </c>
      <c r="FB58">
        <v>0</v>
      </c>
      <c r="FC58">
        <v>0</v>
      </c>
      <c r="FD58">
        <v>0</v>
      </c>
      <c r="FE58">
        <v>0</v>
      </c>
      <c r="FF58">
        <v>0</v>
      </c>
      <c r="FG58">
        <v>0</v>
      </c>
      <c r="FH58">
        <v>0</v>
      </c>
      <c r="FI58">
        <v>0</v>
      </c>
      <c r="FJ58">
        <v>0</v>
      </c>
      <c r="FK58">
        <v>0</v>
      </c>
      <c r="FL58">
        <v>0</v>
      </c>
      <c r="FM58">
        <v>0</v>
      </c>
      <c r="FN58">
        <v>0</v>
      </c>
      <c r="FO58">
        <v>0</v>
      </c>
      <c r="FP58">
        <v>0</v>
      </c>
      <c r="FQ58">
        <v>0</v>
      </c>
      <c r="FR58">
        <v>0</v>
      </c>
      <c r="FS58">
        <v>0</v>
      </c>
      <c r="FT58">
        <v>0</v>
      </c>
      <c r="FU58">
        <v>0</v>
      </c>
      <c r="FV58">
        <v>0</v>
      </c>
      <c r="FW58">
        <v>0</v>
      </c>
      <c r="FX58">
        <v>0</v>
      </c>
      <c r="FY58">
        <v>0</v>
      </c>
      <c r="FZ58">
        <v>0</v>
      </c>
      <c r="GA58">
        <v>0</v>
      </c>
      <c r="GB58">
        <v>0</v>
      </c>
      <c r="GC58">
        <v>0</v>
      </c>
      <c r="GD58">
        <v>0</v>
      </c>
      <c r="GE58">
        <v>0</v>
      </c>
      <c r="GF58">
        <v>0</v>
      </c>
      <c r="GG58">
        <v>0</v>
      </c>
      <c r="GH58">
        <v>0</v>
      </c>
      <c r="GI58">
        <v>0</v>
      </c>
      <c r="GJ58">
        <v>0</v>
      </c>
      <c r="GK58">
        <v>0</v>
      </c>
      <c r="GL58">
        <v>0</v>
      </c>
      <c r="GM58">
        <v>0</v>
      </c>
      <c r="GN58">
        <v>0</v>
      </c>
      <c r="GO58">
        <v>0</v>
      </c>
      <c r="GP58">
        <v>0</v>
      </c>
      <c r="GQ58">
        <v>0</v>
      </c>
      <c r="GR58">
        <v>0</v>
      </c>
      <c r="GS58">
        <v>0</v>
      </c>
      <c r="GT58">
        <v>3953119</v>
      </c>
      <c r="GU58">
        <v>20362</v>
      </c>
    </row>
    <row r="59" spans="1:203" x14ac:dyDescent="0.2">
      <c r="A59" t="str">
        <v>Test 56</v>
      </c>
      <c r="B59" t="str">
        <v>Test compound</v>
      </c>
      <c r="C59" t="str">
        <v>Target Response</v>
      </c>
      <c r="D59">
        <v>0</v>
      </c>
      <c r="E59">
        <v>0</v>
      </c>
      <c r="F59">
        <v>0</v>
      </c>
      <c r="G59">
        <v>0</v>
      </c>
      <c r="H59">
        <v>0</v>
      </c>
      <c r="I59">
        <v>0</v>
      </c>
      <c r="J59">
        <v>0</v>
      </c>
      <c r="K59">
        <v>0</v>
      </c>
      <c r="L59">
        <v>0</v>
      </c>
      <c r="M59">
        <v>0</v>
      </c>
      <c r="N59">
        <v>0</v>
      </c>
      <c r="O59">
        <v>0</v>
      </c>
      <c r="P59">
        <v>0</v>
      </c>
      <c r="Q59">
        <v>0</v>
      </c>
      <c r="R59">
        <v>0</v>
      </c>
      <c r="S59">
        <v>0</v>
      </c>
      <c r="T59">
        <v>0</v>
      </c>
      <c r="U59">
        <v>0</v>
      </c>
      <c r="V59">
        <v>0</v>
      </c>
      <c r="W59">
        <v>0</v>
      </c>
      <c r="X59">
        <v>0</v>
      </c>
      <c r="Y59">
        <v>0</v>
      </c>
      <c r="Z59">
        <v>0</v>
      </c>
      <c r="AA59">
        <v>0</v>
      </c>
      <c r="AB59">
        <v>0</v>
      </c>
      <c r="AC59">
        <v>0</v>
      </c>
      <c r="AD59">
        <v>0</v>
      </c>
      <c r="AE59">
        <v>0</v>
      </c>
      <c r="AF59">
        <v>0</v>
      </c>
      <c r="AG59">
        <v>0</v>
      </c>
      <c r="AH59">
        <v>0</v>
      </c>
      <c r="AI59">
        <v>0</v>
      </c>
      <c r="AJ59">
        <v>0</v>
      </c>
      <c r="AK59">
        <v>0</v>
      </c>
      <c r="AL59">
        <v>0</v>
      </c>
      <c r="AM59">
        <v>0</v>
      </c>
      <c r="AN59">
        <v>0</v>
      </c>
      <c r="AO59">
        <v>0</v>
      </c>
      <c r="AP59">
        <v>0</v>
      </c>
      <c r="AQ59">
        <v>0</v>
      </c>
      <c r="AR59">
        <v>0</v>
      </c>
      <c r="AS59">
        <v>0</v>
      </c>
      <c r="AT59">
        <v>0</v>
      </c>
      <c r="AU59">
        <v>0</v>
      </c>
      <c r="AV59">
        <v>0</v>
      </c>
      <c r="AW59">
        <v>0</v>
      </c>
      <c r="AX59">
        <v>0</v>
      </c>
      <c r="AY59">
        <v>0</v>
      </c>
      <c r="AZ59">
        <v>0</v>
      </c>
      <c r="BA59">
        <v>0</v>
      </c>
      <c r="BB59">
        <v>0</v>
      </c>
      <c r="BC59">
        <v>0</v>
      </c>
      <c r="BD59">
        <v>0</v>
      </c>
      <c r="BE59">
        <v>0</v>
      </c>
      <c r="BF59">
        <v>0</v>
      </c>
      <c r="BG59">
        <v>0</v>
      </c>
      <c r="BH59">
        <v>0</v>
      </c>
      <c r="BI59">
        <v>0</v>
      </c>
      <c r="BJ59">
        <v>0</v>
      </c>
      <c r="BK59">
        <v>0</v>
      </c>
      <c r="BL59">
        <v>0</v>
      </c>
      <c r="BM59">
        <v>0</v>
      </c>
      <c r="BN59">
        <v>0</v>
      </c>
      <c r="BO59">
        <v>0</v>
      </c>
      <c r="BP59">
        <v>0</v>
      </c>
      <c r="BQ59">
        <v>0</v>
      </c>
      <c r="BR59">
        <v>0</v>
      </c>
      <c r="BS59">
        <v>0</v>
      </c>
      <c r="BT59">
        <v>0</v>
      </c>
      <c r="BU59">
        <v>0</v>
      </c>
      <c r="BV59">
        <v>0</v>
      </c>
      <c r="BW59">
        <v>0</v>
      </c>
      <c r="BX59">
        <v>0</v>
      </c>
      <c r="BY59">
        <v>0</v>
      </c>
      <c r="BZ59">
        <v>0</v>
      </c>
      <c r="CA59">
        <v>0</v>
      </c>
      <c r="CB59">
        <v>0</v>
      </c>
      <c r="CC59">
        <v>0</v>
      </c>
      <c r="CD59">
        <v>0</v>
      </c>
      <c r="CE59">
        <v>0</v>
      </c>
      <c r="CF59">
        <v>0</v>
      </c>
      <c r="CG59">
        <v>0</v>
      </c>
      <c r="CH59">
        <v>0</v>
      </c>
      <c r="CI59">
        <v>0</v>
      </c>
      <c r="CJ59">
        <v>0</v>
      </c>
      <c r="CK59">
        <v>0</v>
      </c>
      <c r="CL59">
        <v>0</v>
      </c>
      <c r="CM59">
        <v>0</v>
      </c>
      <c r="CN59">
        <v>0</v>
      </c>
      <c r="CO59">
        <v>0</v>
      </c>
      <c r="CP59">
        <v>0</v>
      </c>
      <c r="CQ59">
        <v>0</v>
      </c>
      <c r="CR59">
        <v>0</v>
      </c>
      <c r="CS59">
        <v>0</v>
      </c>
      <c r="CT59">
        <v>0</v>
      </c>
      <c r="CU59">
        <v>0</v>
      </c>
      <c r="CV59">
        <v>0</v>
      </c>
      <c r="CW59">
        <v>0</v>
      </c>
      <c r="CX59">
        <v>0</v>
      </c>
      <c r="CY59">
        <v>0</v>
      </c>
      <c r="CZ59">
        <v>0</v>
      </c>
      <c r="DA59">
        <v>0</v>
      </c>
      <c r="DB59">
        <v>0</v>
      </c>
      <c r="DC59">
        <v>0</v>
      </c>
      <c r="DD59">
        <v>0</v>
      </c>
      <c r="DE59">
        <v>0</v>
      </c>
      <c r="DF59">
        <v>0</v>
      </c>
      <c r="DG59">
        <v>0</v>
      </c>
      <c r="DH59">
        <v>0</v>
      </c>
      <c r="DI59">
        <v>0</v>
      </c>
      <c r="DJ59">
        <v>0</v>
      </c>
      <c r="DK59">
        <v>0</v>
      </c>
      <c r="DL59">
        <v>0</v>
      </c>
      <c r="DM59">
        <v>0</v>
      </c>
      <c r="DN59">
        <v>0</v>
      </c>
      <c r="DO59">
        <v>0</v>
      </c>
      <c r="DP59">
        <v>0</v>
      </c>
      <c r="DQ59">
        <v>0</v>
      </c>
      <c r="DR59">
        <v>0</v>
      </c>
      <c r="DS59">
        <v>0</v>
      </c>
      <c r="DT59">
        <v>0</v>
      </c>
      <c r="DU59">
        <v>0</v>
      </c>
      <c r="DV59">
        <v>0</v>
      </c>
      <c r="DW59">
        <v>0</v>
      </c>
      <c r="DX59">
        <v>0</v>
      </c>
      <c r="DY59">
        <v>0</v>
      </c>
      <c r="DZ59">
        <v>0</v>
      </c>
      <c r="EA59">
        <v>0</v>
      </c>
      <c r="EB59">
        <v>0</v>
      </c>
      <c r="EC59">
        <v>0</v>
      </c>
      <c r="ED59">
        <v>0</v>
      </c>
      <c r="EE59">
        <v>0</v>
      </c>
      <c r="EF59">
        <v>0</v>
      </c>
      <c r="EG59">
        <v>0</v>
      </c>
      <c r="EH59">
        <v>0</v>
      </c>
      <c r="EI59">
        <v>0</v>
      </c>
      <c r="EJ59">
        <v>0</v>
      </c>
      <c r="EK59">
        <v>0</v>
      </c>
      <c r="EL59">
        <v>0</v>
      </c>
      <c r="EM59">
        <v>0</v>
      </c>
      <c r="EN59">
        <v>0</v>
      </c>
      <c r="EO59">
        <v>0</v>
      </c>
      <c r="EP59">
        <v>0</v>
      </c>
      <c r="EQ59">
        <v>0</v>
      </c>
      <c r="ER59">
        <v>0</v>
      </c>
      <c r="ES59">
        <v>0</v>
      </c>
      <c r="ET59">
        <v>0</v>
      </c>
      <c r="EU59">
        <v>0</v>
      </c>
      <c r="EV59">
        <v>0</v>
      </c>
      <c r="EW59">
        <v>0</v>
      </c>
      <c r="EX59">
        <v>0</v>
      </c>
      <c r="EY59">
        <v>0</v>
      </c>
      <c r="EZ59">
        <v>0</v>
      </c>
      <c r="FA59">
        <v>0</v>
      </c>
      <c r="FB59">
        <v>0</v>
      </c>
      <c r="FC59">
        <v>0</v>
      </c>
      <c r="FD59">
        <v>0</v>
      </c>
      <c r="FE59">
        <v>0</v>
      </c>
      <c r="FF59">
        <v>0</v>
      </c>
      <c r="FG59">
        <v>0</v>
      </c>
      <c r="FH59">
        <v>0</v>
      </c>
      <c r="FI59">
        <v>0</v>
      </c>
      <c r="FJ59">
        <v>0</v>
      </c>
      <c r="FK59">
        <v>0</v>
      </c>
      <c r="FL59">
        <v>0</v>
      </c>
      <c r="FM59">
        <v>0</v>
      </c>
      <c r="FN59">
        <v>0</v>
      </c>
      <c r="FO59">
        <v>0</v>
      </c>
      <c r="FP59">
        <v>0</v>
      </c>
      <c r="FQ59">
        <v>0</v>
      </c>
      <c r="FR59">
        <v>0</v>
      </c>
      <c r="FS59">
        <v>0</v>
      </c>
      <c r="FT59">
        <v>0</v>
      </c>
      <c r="FU59">
        <v>0</v>
      </c>
      <c r="FV59">
        <v>0</v>
      </c>
      <c r="FW59">
        <v>0</v>
      </c>
      <c r="FX59">
        <v>0</v>
      </c>
      <c r="FY59">
        <v>0</v>
      </c>
      <c r="FZ59">
        <v>0</v>
      </c>
      <c r="GA59">
        <v>0</v>
      </c>
      <c r="GB59">
        <v>0</v>
      </c>
      <c r="GC59">
        <v>0</v>
      </c>
      <c r="GD59">
        <v>0</v>
      </c>
      <c r="GE59">
        <v>0</v>
      </c>
      <c r="GF59">
        <v>0</v>
      </c>
      <c r="GG59">
        <v>0</v>
      </c>
      <c r="GH59">
        <v>0</v>
      </c>
      <c r="GI59">
        <v>0</v>
      </c>
      <c r="GJ59">
        <v>0</v>
      </c>
      <c r="GK59">
        <v>0</v>
      </c>
      <c r="GL59">
        <v>0</v>
      </c>
      <c r="GM59">
        <v>0</v>
      </c>
      <c r="GN59">
        <v>0</v>
      </c>
      <c r="GO59">
        <v>0</v>
      </c>
      <c r="GP59">
        <v>0</v>
      </c>
      <c r="GQ59">
        <v>0</v>
      </c>
      <c r="GR59">
        <v>0</v>
      </c>
      <c r="GS59">
        <v>0</v>
      </c>
      <c r="GT59">
        <v>4705178</v>
      </c>
      <c r="GU59">
        <v>20054</v>
      </c>
    </row>
    <row r="60" spans="1:203" x14ac:dyDescent="0.2">
      <c r="A60" t="str">
        <v>Test 57</v>
      </c>
      <c r="B60" t="str">
        <v>Test compound</v>
      </c>
      <c r="C60" t="str">
        <v>Target Response</v>
      </c>
      <c r="D60">
        <v>0</v>
      </c>
      <c r="E60">
        <v>0</v>
      </c>
      <c r="F60">
        <v>0</v>
      </c>
      <c r="G60">
        <v>0</v>
      </c>
      <c r="H60">
        <v>0</v>
      </c>
      <c r="I60">
        <v>0</v>
      </c>
      <c r="J60">
        <v>0</v>
      </c>
      <c r="K60">
        <v>0</v>
      </c>
      <c r="L60">
        <v>0</v>
      </c>
      <c r="M60">
        <v>0</v>
      </c>
      <c r="N60">
        <v>0</v>
      </c>
      <c r="O60">
        <v>0</v>
      </c>
      <c r="P60">
        <v>0</v>
      </c>
      <c r="Q60">
        <v>0</v>
      </c>
      <c r="R60">
        <v>0</v>
      </c>
      <c r="S60">
        <v>0</v>
      </c>
      <c r="T60">
        <v>0</v>
      </c>
      <c r="U60">
        <v>0</v>
      </c>
      <c r="V60">
        <v>0</v>
      </c>
      <c r="W60">
        <v>0</v>
      </c>
      <c r="X60">
        <v>0</v>
      </c>
      <c r="Y60">
        <v>0</v>
      </c>
      <c r="Z60">
        <v>0</v>
      </c>
      <c r="AA60">
        <v>0</v>
      </c>
      <c r="AB60">
        <v>0</v>
      </c>
      <c r="AC60">
        <v>0</v>
      </c>
      <c r="AD60">
        <v>0</v>
      </c>
      <c r="AE60">
        <v>0</v>
      </c>
      <c r="AF60">
        <v>0</v>
      </c>
      <c r="AG60">
        <v>0</v>
      </c>
      <c r="AH60">
        <v>0</v>
      </c>
      <c r="AI60">
        <v>0</v>
      </c>
      <c r="AJ60">
        <v>0</v>
      </c>
      <c r="AK60">
        <v>0</v>
      </c>
      <c r="AL60">
        <v>0</v>
      </c>
      <c r="AM60">
        <v>0</v>
      </c>
      <c r="AN60">
        <v>0</v>
      </c>
      <c r="AO60">
        <v>0</v>
      </c>
      <c r="AP60">
        <v>0</v>
      </c>
      <c r="AQ60">
        <v>0</v>
      </c>
      <c r="AR60">
        <v>0</v>
      </c>
      <c r="AS60">
        <v>0</v>
      </c>
      <c r="AT60">
        <v>0</v>
      </c>
      <c r="AU60">
        <v>0</v>
      </c>
      <c r="AV60">
        <v>0</v>
      </c>
      <c r="AW60">
        <v>0</v>
      </c>
      <c r="AX60">
        <v>0</v>
      </c>
      <c r="AY60">
        <v>0</v>
      </c>
      <c r="AZ60">
        <v>0</v>
      </c>
      <c r="BA60">
        <v>0</v>
      </c>
      <c r="BB60">
        <v>0</v>
      </c>
      <c r="BC60">
        <v>0</v>
      </c>
      <c r="BD60">
        <v>0</v>
      </c>
      <c r="BE60">
        <v>0</v>
      </c>
      <c r="BF60">
        <v>0</v>
      </c>
      <c r="BG60">
        <v>0</v>
      </c>
      <c r="BH60">
        <v>0</v>
      </c>
      <c r="BI60">
        <v>0</v>
      </c>
      <c r="BJ60">
        <v>0</v>
      </c>
      <c r="BK60">
        <v>0</v>
      </c>
      <c r="BL60">
        <v>0</v>
      </c>
      <c r="BM60">
        <v>0</v>
      </c>
      <c r="BN60">
        <v>0</v>
      </c>
      <c r="BO60">
        <v>0</v>
      </c>
      <c r="BP60">
        <v>0</v>
      </c>
      <c r="BQ60">
        <v>0</v>
      </c>
      <c r="BR60">
        <v>0</v>
      </c>
      <c r="BS60">
        <v>0</v>
      </c>
      <c r="BT60">
        <v>0</v>
      </c>
      <c r="BU60">
        <v>0</v>
      </c>
      <c r="BV60">
        <v>0</v>
      </c>
      <c r="BW60">
        <v>0</v>
      </c>
      <c r="BX60">
        <v>0</v>
      </c>
      <c r="BY60">
        <v>0</v>
      </c>
      <c r="BZ60">
        <v>0</v>
      </c>
      <c r="CA60">
        <v>0</v>
      </c>
      <c r="CB60">
        <v>0</v>
      </c>
      <c r="CC60">
        <v>0</v>
      </c>
      <c r="CD60">
        <v>0</v>
      </c>
      <c r="CE60">
        <v>0</v>
      </c>
      <c r="CF60">
        <v>0</v>
      </c>
      <c r="CG60">
        <v>0</v>
      </c>
      <c r="CH60">
        <v>0</v>
      </c>
      <c r="CI60">
        <v>0</v>
      </c>
      <c r="CJ60">
        <v>0</v>
      </c>
      <c r="CK60">
        <v>0</v>
      </c>
      <c r="CL60">
        <v>0</v>
      </c>
      <c r="CM60">
        <v>0</v>
      </c>
      <c r="CN60">
        <v>0</v>
      </c>
      <c r="CO60">
        <v>0</v>
      </c>
      <c r="CP60">
        <v>0</v>
      </c>
      <c r="CQ60">
        <v>0</v>
      </c>
      <c r="CR60">
        <v>0</v>
      </c>
      <c r="CS60">
        <v>0</v>
      </c>
      <c r="CT60">
        <v>0</v>
      </c>
      <c r="CU60">
        <v>0</v>
      </c>
      <c r="CV60">
        <v>0</v>
      </c>
      <c r="CW60">
        <v>0</v>
      </c>
      <c r="CX60">
        <v>0</v>
      </c>
      <c r="CY60">
        <v>0</v>
      </c>
      <c r="CZ60">
        <v>0</v>
      </c>
      <c r="DA60">
        <v>0</v>
      </c>
      <c r="DB60">
        <v>0</v>
      </c>
      <c r="DC60">
        <v>0</v>
      </c>
      <c r="DD60">
        <v>0</v>
      </c>
      <c r="DE60">
        <v>0</v>
      </c>
      <c r="DF60">
        <v>0</v>
      </c>
      <c r="DG60">
        <v>0</v>
      </c>
      <c r="DH60">
        <v>0</v>
      </c>
      <c r="DI60">
        <v>0</v>
      </c>
      <c r="DJ60">
        <v>0</v>
      </c>
      <c r="DK60">
        <v>0</v>
      </c>
      <c r="DL60">
        <v>0</v>
      </c>
      <c r="DM60">
        <v>0</v>
      </c>
      <c r="DN60">
        <v>0</v>
      </c>
      <c r="DO60">
        <v>0</v>
      </c>
      <c r="DP60">
        <v>0</v>
      </c>
      <c r="DQ60">
        <v>0</v>
      </c>
      <c r="DR60">
        <v>0</v>
      </c>
      <c r="DS60">
        <v>0</v>
      </c>
      <c r="DT60">
        <v>0</v>
      </c>
      <c r="DU60">
        <v>0</v>
      </c>
      <c r="DV60">
        <v>0</v>
      </c>
      <c r="DW60">
        <v>0</v>
      </c>
      <c r="DX60">
        <v>0</v>
      </c>
      <c r="DY60">
        <v>0</v>
      </c>
      <c r="DZ60">
        <v>0</v>
      </c>
      <c r="EA60">
        <v>0</v>
      </c>
      <c r="EB60">
        <v>0</v>
      </c>
      <c r="EC60">
        <v>0</v>
      </c>
      <c r="ED60">
        <v>0</v>
      </c>
      <c r="EE60">
        <v>0</v>
      </c>
      <c r="EF60">
        <v>0</v>
      </c>
      <c r="EG60">
        <v>0</v>
      </c>
      <c r="EH60">
        <v>0</v>
      </c>
      <c r="EI60">
        <v>0</v>
      </c>
      <c r="EJ60">
        <v>0</v>
      </c>
      <c r="EK60">
        <v>0</v>
      </c>
      <c r="EL60">
        <v>0</v>
      </c>
      <c r="EM60">
        <v>0</v>
      </c>
      <c r="EN60">
        <v>0</v>
      </c>
      <c r="EO60">
        <v>0</v>
      </c>
      <c r="EP60">
        <v>0</v>
      </c>
      <c r="EQ60">
        <v>0</v>
      </c>
      <c r="ER60">
        <v>0</v>
      </c>
      <c r="ES60">
        <v>0</v>
      </c>
      <c r="ET60">
        <v>0</v>
      </c>
      <c r="EU60">
        <v>0</v>
      </c>
      <c r="EV60">
        <v>0</v>
      </c>
      <c r="EW60">
        <v>0</v>
      </c>
      <c r="EX60">
        <v>0</v>
      </c>
      <c r="EY60">
        <v>0</v>
      </c>
      <c r="EZ60">
        <v>0</v>
      </c>
      <c r="FA60">
        <v>0</v>
      </c>
      <c r="FB60">
        <v>0</v>
      </c>
      <c r="FC60">
        <v>0</v>
      </c>
      <c r="FD60">
        <v>0</v>
      </c>
      <c r="FE60">
        <v>0</v>
      </c>
      <c r="FF60">
        <v>0</v>
      </c>
      <c r="FG60">
        <v>0</v>
      </c>
      <c r="FH60">
        <v>0</v>
      </c>
      <c r="FI60">
        <v>0</v>
      </c>
      <c r="FJ60">
        <v>0</v>
      </c>
      <c r="FK60">
        <v>0</v>
      </c>
      <c r="FL60">
        <v>0</v>
      </c>
      <c r="FM60">
        <v>0</v>
      </c>
      <c r="FN60">
        <v>0</v>
      </c>
      <c r="FO60">
        <v>0</v>
      </c>
      <c r="FP60">
        <v>0</v>
      </c>
      <c r="FQ60">
        <v>0</v>
      </c>
      <c r="FR60">
        <v>0</v>
      </c>
      <c r="FS60">
        <v>0</v>
      </c>
      <c r="FT60">
        <v>0</v>
      </c>
      <c r="FU60">
        <v>0</v>
      </c>
      <c r="FV60">
        <v>0</v>
      </c>
      <c r="FW60">
        <v>0</v>
      </c>
      <c r="FX60">
        <v>0</v>
      </c>
      <c r="FY60">
        <v>0</v>
      </c>
      <c r="FZ60">
        <v>0</v>
      </c>
      <c r="GA60">
        <v>0</v>
      </c>
      <c r="GB60">
        <v>0</v>
      </c>
      <c r="GC60">
        <v>0</v>
      </c>
      <c r="GD60">
        <v>0</v>
      </c>
      <c r="GE60">
        <v>0</v>
      </c>
      <c r="GF60">
        <v>0</v>
      </c>
      <c r="GG60">
        <v>0</v>
      </c>
      <c r="GH60">
        <v>0</v>
      </c>
      <c r="GI60">
        <v>0</v>
      </c>
      <c r="GJ60">
        <v>0</v>
      </c>
      <c r="GK60">
        <v>0</v>
      </c>
      <c r="GL60">
        <v>0</v>
      </c>
      <c r="GM60">
        <v>0</v>
      </c>
      <c r="GN60">
        <v>0</v>
      </c>
      <c r="GO60">
        <v>0</v>
      </c>
      <c r="GP60">
        <v>0</v>
      </c>
      <c r="GQ60">
        <v>0</v>
      </c>
      <c r="GR60">
        <v>0</v>
      </c>
      <c r="GS60">
        <v>0</v>
      </c>
      <c r="GT60">
        <v>2145572</v>
      </c>
      <c r="GU60">
        <v>4003</v>
      </c>
    </row>
    <row r="61" spans="1:203" x14ac:dyDescent="0.2">
      <c r="A61" t="str">
        <v>Test 58</v>
      </c>
      <c r="B61" t="str">
        <v>Test compound</v>
      </c>
      <c r="C61" t="str">
        <v>Target Response</v>
      </c>
      <c r="D61">
        <v>0</v>
      </c>
      <c r="E61">
        <v>0</v>
      </c>
      <c r="F61">
        <v>0</v>
      </c>
      <c r="G61">
        <v>0</v>
      </c>
      <c r="H61">
        <v>0</v>
      </c>
      <c r="I61">
        <v>0</v>
      </c>
      <c r="J61">
        <v>0</v>
      </c>
      <c r="K61">
        <v>0</v>
      </c>
      <c r="L61">
        <v>0</v>
      </c>
      <c r="M61">
        <v>0</v>
      </c>
      <c r="N61">
        <v>0</v>
      </c>
      <c r="O61">
        <v>0</v>
      </c>
      <c r="P61">
        <v>0</v>
      </c>
      <c r="Q61">
        <v>0</v>
      </c>
      <c r="R61">
        <v>0</v>
      </c>
      <c r="S61">
        <v>0</v>
      </c>
      <c r="T61">
        <v>0</v>
      </c>
      <c r="U61">
        <v>0</v>
      </c>
      <c r="V61">
        <v>0</v>
      </c>
      <c r="W61">
        <v>0</v>
      </c>
      <c r="X61">
        <v>0</v>
      </c>
      <c r="Y61">
        <v>0</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v>0</v>
      </c>
      <c r="BE61">
        <v>0</v>
      </c>
      <c r="BF61">
        <v>0</v>
      </c>
      <c r="BG61">
        <v>0</v>
      </c>
      <c r="BH61">
        <v>0</v>
      </c>
      <c r="BI61">
        <v>0</v>
      </c>
      <c r="BJ61">
        <v>0</v>
      </c>
      <c r="BK61">
        <v>0</v>
      </c>
      <c r="BL61">
        <v>0</v>
      </c>
      <c r="BM61">
        <v>0</v>
      </c>
      <c r="BN61">
        <v>0</v>
      </c>
      <c r="BO61">
        <v>0</v>
      </c>
      <c r="BP61">
        <v>0</v>
      </c>
      <c r="BQ61">
        <v>0</v>
      </c>
      <c r="BR61">
        <v>0</v>
      </c>
      <c r="BS61">
        <v>0</v>
      </c>
      <c r="BT61">
        <v>0</v>
      </c>
      <c r="BU61">
        <v>0</v>
      </c>
      <c r="BV61">
        <v>0</v>
      </c>
      <c r="BW61">
        <v>0</v>
      </c>
      <c r="BX61">
        <v>0</v>
      </c>
      <c r="BY61">
        <v>0</v>
      </c>
      <c r="BZ61">
        <v>0</v>
      </c>
      <c r="CA61">
        <v>0</v>
      </c>
      <c r="CB61">
        <v>0</v>
      </c>
      <c r="CC61">
        <v>0</v>
      </c>
      <c r="CD61">
        <v>0</v>
      </c>
      <c r="CE61">
        <v>0</v>
      </c>
      <c r="CF61">
        <v>0</v>
      </c>
      <c r="CG61">
        <v>0</v>
      </c>
      <c r="CH61">
        <v>0</v>
      </c>
      <c r="CI61">
        <v>0</v>
      </c>
      <c r="CJ61">
        <v>0</v>
      </c>
      <c r="CK61">
        <v>0</v>
      </c>
      <c r="CL61">
        <v>0</v>
      </c>
      <c r="CM61">
        <v>0</v>
      </c>
      <c r="CN61">
        <v>0</v>
      </c>
      <c r="CO61">
        <v>0</v>
      </c>
      <c r="CP61">
        <v>0</v>
      </c>
      <c r="CQ61">
        <v>0</v>
      </c>
      <c r="CR61">
        <v>0</v>
      </c>
      <c r="CS61">
        <v>0</v>
      </c>
      <c r="CT61">
        <v>0</v>
      </c>
      <c r="CU61">
        <v>0</v>
      </c>
      <c r="CV61">
        <v>0</v>
      </c>
      <c r="CW61">
        <v>0</v>
      </c>
      <c r="CX61">
        <v>0</v>
      </c>
      <c r="CY61">
        <v>0</v>
      </c>
      <c r="CZ61">
        <v>0</v>
      </c>
      <c r="DA61">
        <v>0</v>
      </c>
      <c r="DB61">
        <v>0</v>
      </c>
      <c r="DC61">
        <v>0</v>
      </c>
      <c r="DD61">
        <v>0</v>
      </c>
      <c r="DE61">
        <v>0</v>
      </c>
      <c r="DF61">
        <v>0</v>
      </c>
      <c r="DG61">
        <v>0</v>
      </c>
      <c r="DH61">
        <v>0</v>
      </c>
      <c r="DI61">
        <v>0</v>
      </c>
      <c r="DJ61">
        <v>0</v>
      </c>
      <c r="DK61">
        <v>0</v>
      </c>
      <c r="DL61">
        <v>0</v>
      </c>
      <c r="DM61">
        <v>0</v>
      </c>
      <c r="DN61">
        <v>0</v>
      </c>
      <c r="DO61">
        <v>0</v>
      </c>
      <c r="DP61">
        <v>0</v>
      </c>
      <c r="DQ61">
        <v>0</v>
      </c>
      <c r="DR61">
        <v>0</v>
      </c>
      <c r="DS61">
        <v>0</v>
      </c>
      <c r="DT61">
        <v>0</v>
      </c>
      <c r="DU61">
        <v>0</v>
      </c>
      <c r="DV61">
        <v>0</v>
      </c>
      <c r="DW61">
        <v>0</v>
      </c>
      <c r="DX61">
        <v>0</v>
      </c>
      <c r="DY61">
        <v>0</v>
      </c>
      <c r="DZ61">
        <v>0</v>
      </c>
      <c r="EA61">
        <v>0</v>
      </c>
      <c r="EB61">
        <v>0</v>
      </c>
      <c r="EC61">
        <v>0</v>
      </c>
      <c r="ED61">
        <v>0</v>
      </c>
      <c r="EE61">
        <v>0</v>
      </c>
      <c r="EF61">
        <v>0</v>
      </c>
      <c r="EG61">
        <v>0</v>
      </c>
      <c r="EH61">
        <v>0</v>
      </c>
      <c r="EI61">
        <v>0</v>
      </c>
      <c r="EJ61">
        <v>0</v>
      </c>
      <c r="EK61">
        <v>0</v>
      </c>
      <c r="EL61">
        <v>0</v>
      </c>
      <c r="EM61">
        <v>0</v>
      </c>
      <c r="EN61">
        <v>0</v>
      </c>
      <c r="EO61">
        <v>0</v>
      </c>
      <c r="EP61">
        <v>0</v>
      </c>
      <c r="EQ61">
        <v>0</v>
      </c>
      <c r="ER61">
        <v>0</v>
      </c>
      <c r="ES61">
        <v>0</v>
      </c>
      <c r="ET61">
        <v>0</v>
      </c>
      <c r="EU61">
        <v>0</v>
      </c>
      <c r="EV61">
        <v>0</v>
      </c>
      <c r="EW61">
        <v>0</v>
      </c>
      <c r="EX61">
        <v>0</v>
      </c>
      <c r="EY61">
        <v>0</v>
      </c>
      <c r="EZ61">
        <v>0</v>
      </c>
      <c r="FA61">
        <v>0</v>
      </c>
      <c r="FB61">
        <v>0</v>
      </c>
      <c r="FC61">
        <v>0</v>
      </c>
      <c r="FD61">
        <v>0</v>
      </c>
      <c r="FE61">
        <v>0</v>
      </c>
      <c r="FF61">
        <v>0</v>
      </c>
      <c r="FG61">
        <v>0</v>
      </c>
      <c r="FH61">
        <v>0</v>
      </c>
      <c r="FI61">
        <v>0</v>
      </c>
      <c r="FJ61">
        <v>0</v>
      </c>
      <c r="FK61">
        <v>0</v>
      </c>
      <c r="FL61">
        <v>0</v>
      </c>
      <c r="FM61">
        <v>0</v>
      </c>
      <c r="FN61">
        <v>0</v>
      </c>
      <c r="FO61">
        <v>0</v>
      </c>
      <c r="FP61">
        <v>0</v>
      </c>
      <c r="FQ61">
        <v>0</v>
      </c>
      <c r="FR61">
        <v>0</v>
      </c>
      <c r="FS61">
        <v>0</v>
      </c>
      <c r="FT61">
        <v>0</v>
      </c>
      <c r="FU61">
        <v>0</v>
      </c>
      <c r="FV61">
        <v>0</v>
      </c>
      <c r="FW61">
        <v>0</v>
      </c>
      <c r="FX61">
        <v>0</v>
      </c>
      <c r="FY61">
        <v>0</v>
      </c>
      <c r="FZ61">
        <v>0</v>
      </c>
      <c r="GA61">
        <v>0</v>
      </c>
      <c r="GB61">
        <v>0</v>
      </c>
      <c r="GC61">
        <v>0</v>
      </c>
      <c r="GD61">
        <v>0</v>
      </c>
      <c r="GE61">
        <v>0</v>
      </c>
      <c r="GF61">
        <v>0</v>
      </c>
      <c r="GG61">
        <v>0</v>
      </c>
      <c r="GH61">
        <v>0</v>
      </c>
      <c r="GI61">
        <v>0</v>
      </c>
      <c r="GJ61">
        <v>0</v>
      </c>
      <c r="GK61">
        <v>0</v>
      </c>
      <c r="GL61">
        <v>0</v>
      </c>
      <c r="GM61">
        <v>0</v>
      </c>
      <c r="GN61">
        <v>0</v>
      </c>
      <c r="GO61">
        <v>0</v>
      </c>
      <c r="GP61">
        <v>0</v>
      </c>
      <c r="GQ61">
        <v>0</v>
      </c>
      <c r="GR61">
        <v>0</v>
      </c>
      <c r="GS61">
        <v>0</v>
      </c>
      <c r="GT61">
        <v>2255952</v>
      </c>
      <c r="GU61">
        <v>4635</v>
      </c>
    </row>
    <row r="62" spans="1:203" x14ac:dyDescent="0.2">
      <c r="A62" t="str">
        <v>Test 59</v>
      </c>
      <c r="B62" t="str">
        <v>Test compound</v>
      </c>
      <c r="C62" t="str">
        <v>Target Response</v>
      </c>
      <c r="D62">
        <v>0</v>
      </c>
      <c r="E62">
        <v>0</v>
      </c>
      <c r="F62">
        <v>0</v>
      </c>
      <c r="G62">
        <v>0</v>
      </c>
      <c r="H62">
        <v>0</v>
      </c>
      <c r="I62">
        <v>0</v>
      </c>
      <c r="J62">
        <v>0</v>
      </c>
      <c r="K62">
        <v>0</v>
      </c>
      <c r="L62">
        <v>0</v>
      </c>
      <c r="M62">
        <v>0</v>
      </c>
      <c r="N62">
        <v>0</v>
      </c>
      <c r="O62">
        <v>0</v>
      </c>
      <c r="P62">
        <v>0</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0</v>
      </c>
      <c r="BB62">
        <v>0</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0</v>
      </c>
      <c r="BX62">
        <v>0</v>
      </c>
      <c r="BY62">
        <v>0</v>
      </c>
      <c r="BZ62">
        <v>0</v>
      </c>
      <c r="CA62">
        <v>0</v>
      </c>
      <c r="CB62">
        <v>0</v>
      </c>
      <c r="CC62">
        <v>0</v>
      </c>
      <c r="CD62">
        <v>0</v>
      </c>
      <c r="CE62">
        <v>0</v>
      </c>
      <c r="CF62">
        <v>0</v>
      </c>
      <c r="CG62">
        <v>0</v>
      </c>
      <c r="CH62">
        <v>0</v>
      </c>
      <c r="CI62">
        <v>0</v>
      </c>
      <c r="CJ62">
        <v>0</v>
      </c>
      <c r="CK62">
        <v>0</v>
      </c>
      <c r="CL62">
        <v>0</v>
      </c>
      <c r="CM62">
        <v>0</v>
      </c>
      <c r="CN62">
        <v>0</v>
      </c>
      <c r="CO62">
        <v>0</v>
      </c>
      <c r="CP62">
        <v>0</v>
      </c>
      <c r="CQ62">
        <v>0</v>
      </c>
      <c r="CR62">
        <v>0</v>
      </c>
      <c r="CS62">
        <v>0</v>
      </c>
      <c r="CT62">
        <v>0</v>
      </c>
      <c r="CU62">
        <v>0</v>
      </c>
      <c r="CV62">
        <v>0</v>
      </c>
      <c r="CW62">
        <v>0</v>
      </c>
      <c r="CX62">
        <v>0</v>
      </c>
      <c r="CY62">
        <v>0</v>
      </c>
      <c r="CZ62">
        <v>0</v>
      </c>
      <c r="DA62">
        <v>0</v>
      </c>
      <c r="DB62">
        <v>0</v>
      </c>
      <c r="DC62">
        <v>0</v>
      </c>
      <c r="DD62">
        <v>0</v>
      </c>
      <c r="DE62">
        <v>0</v>
      </c>
      <c r="DF62">
        <v>0</v>
      </c>
      <c r="DG62">
        <v>0</v>
      </c>
      <c r="DH62">
        <v>0</v>
      </c>
      <c r="DI62">
        <v>0</v>
      </c>
      <c r="DJ62">
        <v>0</v>
      </c>
      <c r="DK62">
        <v>0</v>
      </c>
      <c r="DL62">
        <v>0</v>
      </c>
      <c r="DM62">
        <v>0</v>
      </c>
      <c r="DN62">
        <v>0</v>
      </c>
      <c r="DO62">
        <v>0</v>
      </c>
      <c r="DP62">
        <v>0</v>
      </c>
      <c r="DQ62">
        <v>0</v>
      </c>
      <c r="DR62">
        <v>0</v>
      </c>
      <c r="DS62">
        <v>0</v>
      </c>
      <c r="DT62">
        <v>0</v>
      </c>
      <c r="DU62">
        <v>0</v>
      </c>
      <c r="DV62">
        <v>0</v>
      </c>
      <c r="DW62">
        <v>0</v>
      </c>
      <c r="DX62">
        <v>0</v>
      </c>
      <c r="DY62">
        <v>0</v>
      </c>
      <c r="DZ62">
        <v>0</v>
      </c>
      <c r="EA62">
        <v>0</v>
      </c>
      <c r="EB62">
        <v>0</v>
      </c>
      <c r="EC62">
        <v>0</v>
      </c>
      <c r="ED62">
        <v>0</v>
      </c>
      <c r="EE62">
        <v>0</v>
      </c>
      <c r="EF62">
        <v>0</v>
      </c>
      <c r="EG62">
        <v>0</v>
      </c>
      <c r="EH62">
        <v>0</v>
      </c>
      <c r="EI62">
        <v>0</v>
      </c>
      <c r="EJ62">
        <v>0</v>
      </c>
      <c r="EK62">
        <v>0</v>
      </c>
      <c r="EL62">
        <v>0</v>
      </c>
      <c r="EM62">
        <v>0</v>
      </c>
      <c r="EN62">
        <v>0</v>
      </c>
      <c r="EO62">
        <v>0</v>
      </c>
      <c r="EP62">
        <v>0</v>
      </c>
      <c r="EQ62">
        <v>0</v>
      </c>
      <c r="ER62">
        <v>0</v>
      </c>
      <c r="ES62">
        <v>0</v>
      </c>
      <c r="ET62">
        <v>0</v>
      </c>
      <c r="EU62">
        <v>0</v>
      </c>
      <c r="EV62">
        <v>0</v>
      </c>
      <c r="EW62">
        <v>0</v>
      </c>
      <c r="EX62">
        <v>0</v>
      </c>
      <c r="EY62">
        <v>0</v>
      </c>
      <c r="EZ62">
        <v>0</v>
      </c>
      <c r="FA62">
        <v>0</v>
      </c>
      <c r="FB62">
        <v>0</v>
      </c>
      <c r="FC62">
        <v>0</v>
      </c>
      <c r="FD62">
        <v>0</v>
      </c>
      <c r="FE62">
        <v>0</v>
      </c>
      <c r="FF62">
        <v>0</v>
      </c>
      <c r="FG62">
        <v>0</v>
      </c>
      <c r="FH62">
        <v>0</v>
      </c>
      <c r="FI62">
        <v>0</v>
      </c>
      <c r="FJ62">
        <v>0</v>
      </c>
      <c r="FK62">
        <v>0</v>
      </c>
      <c r="FL62">
        <v>0</v>
      </c>
      <c r="FM62">
        <v>0</v>
      </c>
      <c r="FN62">
        <v>0</v>
      </c>
      <c r="FO62">
        <v>0</v>
      </c>
      <c r="FP62">
        <v>0</v>
      </c>
      <c r="FQ62">
        <v>0</v>
      </c>
      <c r="FR62">
        <v>0</v>
      </c>
      <c r="FS62">
        <v>0</v>
      </c>
      <c r="FT62">
        <v>0</v>
      </c>
      <c r="FU62">
        <v>0</v>
      </c>
      <c r="FV62">
        <v>0</v>
      </c>
      <c r="FW62">
        <v>0</v>
      </c>
      <c r="FX62">
        <v>0</v>
      </c>
      <c r="FY62">
        <v>0</v>
      </c>
      <c r="FZ62">
        <v>0</v>
      </c>
      <c r="GA62">
        <v>0</v>
      </c>
      <c r="GB62">
        <v>0</v>
      </c>
      <c r="GC62">
        <v>0</v>
      </c>
      <c r="GD62">
        <v>0</v>
      </c>
      <c r="GE62">
        <v>0</v>
      </c>
      <c r="GF62">
        <v>0</v>
      </c>
      <c r="GG62">
        <v>0</v>
      </c>
      <c r="GH62">
        <v>0</v>
      </c>
      <c r="GI62">
        <v>0</v>
      </c>
      <c r="GJ62">
        <v>0</v>
      </c>
      <c r="GK62">
        <v>0</v>
      </c>
      <c r="GL62">
        <v>0</v>
      </c>
      <c r="GM62">
        <v>0</v>
      </c>
      <c r="GN62">
        <v>0</v>
      </c>
      <c r="GO62">
        <v>0</v>
      </c>
      <c r="GP62">
        <v>0</v>
      </c>
      <c r="GQ62">
        <v>0</v>
      </c>
      <c r="GR62">
        <v>0</v>
      </c>
      <c r="GS62">
        <v>0</v>
      </c>
      <c r="GT62">
        <v>4383314</v>
      </c>
      <c r="GU62">
        <v>16646</v>
      </c>
    </row>
    <row r="63" spans="1:203" x14ac:dyDescent="0.2">
      <c r="A63" t="str">
        <v>Test 60</v>
      </c>
      <c r="B63" t="str">
        <v>Test compound</v>
      </c>
      <c r="C63" t="str">
        <v>Target Response</v>
      </c>
      <c r="D63">
        <v>0</v>
      </c>
      <c r="E63">
        <v>0</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c r="BA63">
        <v>0</v>
      </c>
      <c r="BB63">
        <v>0</v>
      </c>
      <c r="BC63">
        <v>0</v>
      </c>
      <c r="BD63">
        <v>0</v>
      </c>
      <c r="BE63">
        <v>0</v>
      </c>
      <c r="BF63">
        <v>0</v>
      </c>
      <c r="BG63">
        <v>0</v>
      </c>
      <c r="BH63">
        <v>0</v>
      </c>
      <c r="BI63">
        <v>0</v>
      </c>
      <c r="BJ63">
        <v>0</v>
      </c>
      <c r="BK63">
        <v>0</v>
      </c>
      <c r="BL63">
        <v>0</v>
      </c>
      <c r="BM63">
        <v>0</v>
      </c>
      <c r="BN63">
        <v>0</v>
      </c>
      <c r="BO63">
        <v>0</v>
      </c>
      <c r="BP63">
        <v>0</v>
      </c>
      <c r="BQ63">
        <v>0</v>
      </c>
      <c r="BR63">
        <v>0</v>
      </c>
      <c r="BS63">
        <v>0</v>
      </c>
      <c r="BT63">
        <v>0</v>
      </c>
      <c r="BU63">
        <v>0</v>
      </c>
      <c r="BV63">
        <v>0</v>
      </c>
      <c r="BW63">
        <v>0</v>
      </c>
      <c r="BX63">
        <v>0</v>
      </c>
      <c r="BY63">
        <v>0</v>
      </c>
      <c r="BZ63">
        <v>0</v>
      </c>
      <c r="CA63">
        <v>0</v>
      </c>
      <c r="CB63">
        <v>0</v>
      </c>
      <c r="CC63">
        <v>0</v>
      </c>
      <c r="CD63">
        <v>0</v>
      </c>
      <c r="CE63">
        <v>0</v>
      </c>
      <c r="CF63">
        <v>0</v>
      </c>
      <c r="CG63">
        <v>0</v>
      </c>
      <c r="CH63">
        <v>0</v>
      </c>
      <c r="CI63">
        <v>0</v>
      </c>
      <c r="CJ63">
        <v>0</v>
      </c>
      <c r="CK63">
        <v>0</v>
      </c>
      <c r="CL63">
        <v>0</v>
      </c>
      <c r="CM63">
        <v>0</v>
      </c>
      <c r="CN63">
        <v>0</v>
      </c>
      <c r="CO63">
        <v>0</v>
      </c>
      <c r="CP63">
        <v>0</v>
      </c>
      <c r="CQ63">
        <v>0</v>
      </c>
      <c r="CR63">
        <v>0</v>
      </c>
      <c r="CS63">
        <v>0</v>
      </c>
      <c r="CT63">
        <v>0</v>
      </c>
      <c r="CU63">
        <v>0</v>
      </c>
      <c r="CV63">
        <v>0</v>
      </c>
      <c r="CW63">
        <v>0</v>
      </c>
      <c r="CX63">
        <v>0</v>
      </c>
      <c r="CY63">
        <v>0</v>
      </c>
      <c r="CZ63">
        <v>0</v>
      </c>
      <c r="DA63">
        <v>0</v>
      </c>
      <c r="DB63">
        <v>0</v>
      </c>
      <c r="DC63">
        <v>0</v>
      </c>
      <c r="DD63">
        <v>0</v>
      </c>
      <c r="DE63">
        <v>0</v>
      </c>
      <c r="DF63">
        <v>0</v>
      </c>
      <c r="DG63">
        <v>0</v>
      </c>
      <c r="DH63">
        <v>0</v>
      </c>
      <c r="DI63">
        <v>0</v>
      </c>
      <c r="DJ63">
        <v>0</v>
      </c>
      <c r="DK63">
        <v>0</v>
      </c>
      <c r="DL63">
        <v>0</v>
      </c>
      <c r="DM63">
        <v>0</v>
      </c>
      <c r="DN63">
        <v>0</v>
      </c>
      <c r="DO63">
        <v>0</v>
      </c>
      <c r="DP63">
        <v>0</v>
      </c>
      <c r="DQ63">
        <v>0</v>
      </c>
      <c r="DR63">
        <v>0</v>
      </c>
      <c r="DS63">
        <v>0</v>
      </c>
      <c r="DT63">
        <v>0</v>
      </c>
      <c r="DU63">
        <v>0</v>
      </c>
      <c r="DV63">
        <v>0</v>
      </c>
      <c r="DW63">
        <v>0</v>
      </c>
      <c r="DX63">
        <v>0</v>
      </c>
      <c r="DY63">
        <v>0</v>
      </c>
      <c r="DZ63">
        <v>0</v>
      </c>
      <c r="EA63">
        <v>0</v>
      </c>
      <c r="EB63">
        <v>0</v>
      </c>
      <c r="EC63">
        <v>0</v>
      </c>
      <c r="ED63">
        <v>0</v>
      </c>
      <c r="EE63">
        <v>0</v>
      </c>
      <c r="EF63">
        <v>0</v>
      </c>
      <c r="EG63">
        <v>0</v>
      </c>
      <c r="EH63">
        <v>0</v>
      </c>
      <c r="EI63">
        <v>0</v>
      </c>
      <c r="EJ63">
        <v>0</v>
      </c>
      <c r="EK63">
        <v>0</v>
      </c>
      <c r="EL63">
        <v>0</v>
      </c>
      <c r="EM63">
        <v>0</v>
      </c>
      <c r="EN63">
        <v>0</v>
      </c>
      <c r="EO63">
        <v>0</v>
      </c>
      <c r="EP63">
        <v>0</v>
      </c>
      <c r="EQ63">
        <v>0</v>
      </c>
      <c r="ER63">
        <v>0</v>
      </c>
      <c r="ES63">
        <v>0</v>
      </c>
      <c r="ET63">
        <v>0</v>
      </c>
      <c r="EU63">
        <v>0</v>
      </c>
      <c r="EV63">
        <v>0</v>
      </c>
      <c r="EW63">
        <v>0</v>
      </c>
      <c r="EX63">
        <v>0</v>
      </c>
      <c r="EY63">
        <v>0</v>
      </c>
      <c r="EZ63">
        <v>0</v>
      </c>
      <c r="FA63">
        <v>0</v>
      </c>
      <c r="FB63">
        <v>0</v>
      </c>
      <c r="FC63">
        <v>0</v>
      </c>
      <c r="FD63">
        <v>0</v>
      </c>
      <c r="FE63">
        <v>0</v>
      </c>
      <c r="FF63">
        <v>0</v>
      </c>
      <c r="FG63">
        <v>0</v>
      </c>
      <c r="FH63">
        <v>0</v>
      </c>
      <c r="FI63">
        <v>0</v>
      </c>
      <c r="FJ63">
        <v>0</v>
      </c>
      <c r="FK63">
        <v>0</v>
      </c>
      <c r="FL63">
        <v>0</v>
      </c>
      <c r="FM63">
        <v>0</v>
      </c>
      <c r="FN63">
        <v>0</v>
      </c>
      <c r="FO63">
        <v>0</v>
      </c>
      <c r="FP63">
        <v>0</v>
      </c>
      <c r="FQ63">
        <v>0</v>
      </c>
      <c r="FR63">
        <v>0</v>
      </c>
      <c r="FS63">
        <v>0</v>
      </c>
      <c r="FT63">
        <v>0</v>
      </c>
      <c r="FU63">
        <v>0</v>
      </c>
      <c r="FV63">
        <v>0</v>
      </c>
      <c r="FW63">
        <v>0</v>
      </c>
      <c r="FX63">
        <v>0</v>
      </c>
      <c r="FY63">
        <v>0</v>
      </c>
      <c r="FZ63">
        <v>0</v>
      </c>
      <c r="GA63">
        <v>0</v>
      </c>
      <c r="GB63">
        <v>0</v>
      </c>
      <c r="GC63">
        <v>0</v>
      </c>
      <c r="GD63">
        <v>0</v>
      </c>
      <c r="GE63">
        <v>0</v>
      </c>
      <c r="GF63">
        <v>0</v>
      </c>
      <c r="GG63">
        <v>0</v>
      </c>
      <c r="GH63">
        <v>0</v>
      </c>
      <c r="GI63">
        <v>0</v>
      </c>
      <c r="GJ63">
        <v>0</v>
      </c>
      <c r="GK63">
        <v>0</v>
      </c>
      <c r="GL63">
        <v>0</v>
      </c>
      <c r="GM63">
        <v>0</v>
      </c>
      <c r="GN63">
        <v>0</v>
      </c>
      <c r="GO63">
        <v>0</v>
      </c>
      <c r="GP63">
        <v>0</v>
      </c>
      <c r="GQ63">
        <v>0</v>
      </c>
      <c r="GR63">
        <v>0</v>
      </c>
      <c r="GS63">
        <v>0</v>
      </c>
      <c r="GT63">
        <v>2324682</v>
      </c>
      <c r="GU63">
        <v>2784</v>
      </c>
    </row>
    <row r="64" spans="1:203" x14ac:dyDescent="0.2">
      <c r="A64" t="str">
        <v>Test 61</v>
      </c>
      <c r="B64" t="str">
        <v>Test compound</v>
      </c>
      <c r="C64" t="str">
        <v>Target Response</v>
      </c>
      <c r="D64">
        <v>0</v>
      </c>
      <c r="E64">
        <v>0</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c r="BA64">
        <v>0</v>
      </c>
      <c r="BB64">
        <v>0</v>
      </c>
      <c r="BC64">
        <v>0</v>
      </c>
      <c r="BD64">
        <v>0</v>
      </c>
      <c r="BE64">
        <v>0</v>
      </c>
      <c r="BF64">
        <v>0</v>
      </c>
      <c r="BG64">
        <v>0</v>
      </c>
      <c r="BH64">
        <v>0</v>
      </c>
      <c r="BI64">
        <v>0</v>
      </c>
      <c r="BJ64">
        <v>0</v>
      </c>
      <c r="BK64">
        <v>0</v>
      </c>
      <c r="BL64">
        <v>0</v>
      </c>
      <c r="BM64">
        <v>0</v>
      </c>
      <c r="BN64">
        <v>0</v>
      </c>
      <c r="BO64">
        <v>0</v>
      </c>
      <c r="BP64">
        <v>0</v>
      </c>
      <c r="BQ64">
        <v>0</v>
      </c>
      <c r="BR64">
        <v>0</v>
      </c>
      <c r="BS64">
        <v>0</v>
      </c>
      <c r="BT64">
        <v>0</v>
      </c>
      <c r="BU64">
        <v>0</v>
      </c>
      <c r="BV64">
        <v>0</v>
      </c>
      <c r="BW64">
        <v>0</v>
      </c>
      <c r="BX64">
        <v>0</v>
      </c>
      <c r="BY64">
        <v>0</v>
      </c>
      <c r="BZ64">
        <v>0</v>
      </c>
      <c r="CA64">
        <v>0</v>
      </c>
      <c r="CB64">
        <v>0</v>
      </c>
      <c r="CC64">
        <v>0</v>
      </c>
      <c r="CD64">
        <v>0</v>
      </c>
      <c r="CE64">
        <v>0</v>
      </c>
      <c r="CF64">
        <v>0</v>
      </c>
      <c r="CG64">
        <v>0</v>
      </c>
      <c r="CH64">
        <v>0</v>
      </c>
      <c r="CI64">
        <v>0</v>
      </c>
      <c r="CJ64">
        <v>0</v>
      </c>
      <c r="CK64">
        <v>0</v>
      </c>
      <c r="CL64">
        <v>0</v>
      </c>
      <c r="CM64">
        <v>0</v>
      </c>
      <c r="CN64">
        <v>0</v>
      </c>
      <c r="CO64">
        <v>0</v>
      </c>
      <c r="CP64">
        <v>0</v>
      </c>
      <c r="CQ64">
        <v>0</v>
      </c>
      <c r="CR64">
        <v>0</v>
      </c>
      <c r="CS64">
        <v>0</v>
      </c>
      <c r="CT64">
        <v>0</v>
      </c>
      <c r="CU64">
        <v>0</v>
      </c>
      <c r="CV64">
        <v>0</v>
      </c>
      <c r="CW64">
        <v>0</v>
      </c>
      <c r="CX64">
        <v>0</v>
      </c>
      <c r="CY64">
        <v>0</v>
      </c>
      <c r="CZ64">
        <v>0</v>
      </c>
      <c r="DA64">
        <v>0</v>
      </c>
      <c r="DB64">
        <v>0</v>
      </c>
      <c r="DC64">
        <v>0</v>
      </c>
      <c r="DD64">
        <v>0</v>
      </c>
      <c r="DE64">
        <v>0</v>
      </c>
      <c r="DF64">
        <v>0</v>
      </c>
      <c r="DG64">
        <v>0</v>
      </c>
      <c r="DH64">
        <v>0</v>
      </c>
      <c r="DI64">
        <v>0</v>
      </c>
      <c r="DJ64">
        <v>0</v>
      </c>
      <c r="DK64">
        <v>0</v>
      </c>
      <c r="DL64">
        <v>0</v>
      </c>
      <c r="DM64">
        <v>0</v>
      </c>
      <c r="DN64">
        <v>0</v>
      </c>
      <c r="DO64">
        <v>0</v>
      </c>
      <c r="DP64">
        <v>0</v>
      </c>
      <c r="DQ64">
        <v>0</v>
      </c>
      <c r="DR64">
        <v>0</v>
      </c>
      <c r="DS64">
        <v>0</v>
      </c>
      <c r="DT64">
        <v>0</v>
      </c>
      <c r="DU64">
        <v>0</v>
      </c>
      <c r="DV64">
        <v>0</v>
      </c>
      <c r="DW64">
        <v>0</v>
      </c>
      <c r="DX64">
        <v>0</v>
      </c>
      <c r="DY64">
        <v>0</v>
      </c>
      <c r="DZ64">
        <v>0</v>
      </c>
      <c r="EA64">
        <v>0</v>
      </c>
      <c r="EB64">
        <v>0</v>
      </c>
      <c r="EC64">
        <v>0</v>
      </c>
      <c r="ED64">
        <v>0</v>
      </c>
      <c r="EE64">
        <v>0</v>
      </c>
      <c r="EF64">
        <v>0</v>
      </c>
      <c r="EG64">
        <v>0</v>
      </c>
      <c r="EH64">
        <v>0</v>
      </c>
      <c r="EI64">
        <v>0</v>
      </c>
      <c r="EJ64">
        <v>0</v>
      </c>
      <c r="EK64">
        <v>0</v>
      </c>
      <c r="EL64">
        <v>0</v>
      </c>
      <c r="EM64">
        <v>0</v>
      </c>
      <c r="EN64">
        <v>0</v>
      </c>
      <c r="EO64">
        <v>0</v>
      </c>
      <c r="EP64">
        <v>0</v>
      </c>
      <c r="EQ64">
        <v>0</v>
      </c>
      <c r="ER64">
        <v>0</v>
      </c>
      <c r="ES64">
        <v>0</v>
      </c>
      <c r="ET64">
        <v>0</v>
      </c>
      <c r="EU64">
        <v>0</v>
      </c>
      <c r="EV64">
        <v>0</v>
      </c>
      <c r="EW64">
        <v>0</v>
      </c>
      <c r="EX64">
        <v>0</v>
      </c>
      <c r="EY64">
        <v>0</v>
      </c>
      <c r="EZ64">
        <v>0</v>
      </c>
      <c r="FA64">
        <v>0</v>
      </c>
      <c r="FB64">
        <v>0</v>
      </c>
      <c r="FC64">
        <v>0</v>
      </c>
      <c r="FD64">
        <v>0</v>
      </c>
      <c r="FE64">
        <v>0</v>
      </c>
      <c r="FF64">
        <v>0</v>
      </c>
      <c r="FG64">
        <v>0</v>
      </c>
      <c r="FH64">
        <v>0</v>
      </c>
      <c r="FI64">
        <v>0</v>
      </c>
      <c r="FJ64">
        <v>0</v>
      </c>
      <c r="FK64">
        <v>0</v>
      </c>
      <c r="FL64">
        <v>0</v>
      </c>
      <c r="FM64">
        <v>0</v>
      </c>
      <c r="FN64">
        <v>0</v>
      </c>
      <c r="FO64">
        <v>0</v>
      </c>
      <c r="FP64">
        <v>0</v>
      </c>
      <c r="FQ64">
        <v>0</v>
      </c>
      <c r="FR64">
        <v>0</v>
      </c>
      <c r="FS64">
        <v>0</v>
      </c>
      <c r="FT64">
        <v>0</v>
      </c>
      <c r="FU64">
        <v>0</v>
      </c>
      <c r="FV64">
        <v>0</v>
      </c>
      <c r="FW64">
        <v>0</v>
      </c>
      <c r="FX64">
        <v>0</v>
      </c>
      <c r="FY64">
        <v>0</v>
      </c>
      <c r="FZ64">
        <v>0</v>
      </c>
      <c r="GA64">
        <v>0</v>
      </c>
      <c r="GB64">
        <v>0</v>
      </c>
      <c r="GC64">
        <v>0</v>
      </c>
      <c r="GD64">
        <v>0</v>
      </c>
      <c r="GE64">
        <v>0</v>
      </c>
      <c r="GF64">
        <v>0</v>
      </c>
      <c r="GG64">
        <v>0</v>
      </c>
      <c r="GH64">
        <v>0</v>
      </c>
      <c r="GI64">
        <v>0</v>
      </c>
      <c r="GJ64">
        <v>0</v>
      </c>
      <c r="GK64">
        <v>0</v>
      </c>
      <c r="GL64">
        <v>0</v>
      </c>
      <c r="GM64">
        <v>0</v>
      </c>
      <c r="GN64">
        <v>0</v>
      </c>
      <c r="GO64">
        <v>0</v>
      </c>
      <c r="GP64">
        <v>0</v>
      </c>
      <c r="GQ64">
        <v>0</v>
      </c>
      <c r="GR64">
        <v>0</v>
      </c>
      <c r="GS64">
        <v>0</v>
      </c>
      <c r="GT64">
        <v>3873673</v>
      </c>
      <c r="GU64">
        <v>21487</v>
      </c>
    </row>
    <row r="65" spans="1:203" x14ac:dyDescent="0.2">
      <c r="A65" t="str">
        <v>Test 62</v>
      </c>
      <c r="B65" t="str">
        <v>Test compound</v>
      </c>
      <c r="C65" t="str">
        <v>Target Response</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c r="BA65">
        <v>0</v>
      </c>
      <c r="BB65">
        <v>0</v>
      </c>
      <c r="BC65">
        <v>0</v>
      </c>
      <c r="BD65">
        <v>0</v>
      </c>
      <c r="BE65">
        <v>0</v>
      </c>
      <c r="BF65">
        <v>0</v>
      </c>
      <c r="BG65">
        <v>0</v>
      </c>
      <c r="BH65">
        <v>0</v>
      </c>
      <c r="BI65">
        <v>0</v>
      </c>
      <c r="BJ65">
        <v>0</v>
      </c>
      <c r="BK65">
        <v>0</v>
      </c>
      <c r="BL65">
        <v>0</v>
      </c>
      <c r="BM65">
        <v>0</v>
      </c>
      <c r="BN65">
        <v>0</v>
      </c>
      <c r="BO65">
        <v>0</v>
      </c>
      <c r="BP65">
        <v>0</v>
      </c>
      <c r="BQ65">
        <v>0</v>
      </c>
      <c r="BR65">
        <v>0</v>
      </c>
      <c r="BS65">
        <v>0</v>
      </c>
      <c r="BT65">
        <v>0</v>
      </c>
      <c r="BU65">
        <v>0</v>
      </c>
      <c r="BV65">
        <v>0</v>
      </c>
      <c r="BW65">
        <v>0</v>
      </c>
      <c r="BX65">
        <v>0</v>
      </c>
      <c r="BY65">
        <v>0</v>
      </c>
      <c r="BZ65">
        <v>0</v>
      </c>
      <c r="CA65">
        <v>0</v>
      </c>
      <c r="CB65">
        <v>0</v>
      </c>
      <c r="CC65">
        <v>0</v>
      </c>
      <c r="CD65">
        <v>0</v>
      </c>
      <c r="CE65">
        <v>0</v>
      </c>
      <c r="CF65">
        <v>0</v>
      </c>
      <c r="CG65">
        <v>0</v>
      </c>
      <c r="CH65">
        <v>0</v>
      </c>
      <c r="CI65">
        <v>0</v>
      </c>
      <c r="CJ65">
        <v>0</v>
      </c>
      <c r="CK65">
        <v>0</v>
      </c>
      <c r="CL65">
        <v>0</v>
      </c>
      <c r="CM65">
        <v>0</v>
      </c>
      <c r="CN65">
        <v>0</v>
      </c>
      <c r="CO65">
        <v>0</v>
      </c>
      <c r="CP65">
        <v>0</v>
      </c>
      <c r="CQ65">
        <v>0</v>
      </c>
      <c r="CR65">
        <v>0</v>
      </c>
      <c r="CS65">
        <v>0</v>
      </c>
      <c r="CT65">
        <v>0</v>
      </c>
      <c r="CU65">
        <v>0</v>
      </c>
      <c r="CV65">
        <v>0</v>
      </c>
      <c r="CW65">
        <v>0</v>
      </c>
      <c r="CX65">
        <v>0</v>
      </c>
      <c r="CY65">
        <v>0</v>
      </c>
      <c r="CZ65">
        <v>0</v>
      </c>
      <c r="DA65">
        <v>0</v>
      </c>
      <c r="DB65">
        <v>0</v>
      </c>
      <c r="DC65">
        <v>0</v>
      </c>
      <c r="DD65">
        <v>0</v>
      </c>
      <c r="DE65">
        <v>0</v>
      </c>
      <c r="DF65">
        <v>0</v>
      </c>
      <c r="DG65">
        <v>0</v>
      </c>
      <c r="DH65">
        <v>0</v>
      </c>
      <c r="DI65">
        <v>0</v>
      </c>
      <c r="DJ65">
        <v>0</v>
      </c>
      <c r="DK65">
        <v>0</v>
      </c>
      <c r="DL65">
        <v>0</v>
      </c>
      <c r="DM65">
        <v>0</v>
      </c>
      <c r="DN65">
        <v>0</v>
      </c>
      <c r="DO65">
        <v>0</v>
      </c>
      <c r="DP65">
        <v>0</v>
      </c>
      <c r="DQ65">
        <v>0</v>
      </c>
      <c r="DR65">
        <v>0</v>
      </c>
      <c r="DS65">
        <v>0</v>
      </c>
      <c r="DT65">
        <v>0</v>
      </c>
      <c r="DU65">
        <v>0</v>
      </c>
      <c r="DV65">
        <v>0</v>
      </c>
      <c r="DW65">
        <v>0</v>
      </c>
      <c r="DX65">
        <v>0</v>
      </c>
      <c r="DY65">
        <v>0</v>
      </c>
      <c r="DZ65">
        <v>0</v>
      </c>
      <c r="EA65">
        <v>0</v>
      </c>
      <c r="EB65">
        <v>0</v>
      </c>
      <c r="EC65">
        <v>0</v>
      </c>
      <c r="ED65">
        <v>0</v>
      </c>
      <c r="EE65">
        <v>0</v>
      </c>
      <c r="EF65">
        <v>0</v>
      </c>
      <c r="EG65">
        <v>0</v>
      </c>
      <c r="EH65">
        <v>0</v>
      </c>
      <c r="EI65">
        <v>0</v>
      </c>
      <c r="EJ65">
        <v>0</v>
      </c>
      <c r="EK65">
        <v>0</v>
      </c>
      <c r="EL65">
        <v>0</v>
      </c>
      <c r="EM65">
        <v>0</v>
      </c>
      <c r="EN65">
        <v>0</v>
      </c>
      <c r="EO65">
        <v>0</v>
      </c>
      <c r="EP65">
        <v>0</v>
      </c>
      <c r="EQ65">
        <v>0</v>
      </c>
      <c r="ER65">
        <v>0</v>
      </c>
      <c r="ES65">
        <v>0</v>
      </c>
      <c r="ET65">
        <v>0</v>
      </c>
      <c r="EU65">
        <v>0</v>
      </c>
      <c r="EV65">
        <v>0</v>
      </c>
      <c r="EW65">
        <v>0</v>
      </c>
      <c r="EX65">
        <v>0</v>
      </c>
      <c r="EY65">
        <v>0</v>
      </c>
      <c r="EZ65">
        <v>0</v>
      </c>
      <c r="FA65">
        <v>0</v>
      </c>
      <c r="FB65">
        <v>0</v>
      </c>
      <c r="FC65">
        <v>0</v>
      </c>
      <c r="FD65">
        <v>0</v>
      </c>
      <c r="FE65">
        <v>0</v>
      </c>
      <c r="FF65">
        <v>0</v>
      </c>
      <c r="FG65">
        <v>0</v>
      </c>
      <c r="FH65">
        <v>0</v>
      </c>
      <c r="FI65">
        <v>0</v>
      </c>
      <c r="FJ65">
        <v>0</v>
      </c>
      <c r="FK65">
        <v>0</v>
      </c>
      <c r="FL65">
        <v>0</v>
      </c>
      <c r="FM65">
        <v>0</v>
      </c>
      <c r="FN65">
        <v>0</v>
      </c>
      <c r="FO65">
        <v>0</v>
      </c>
      <c r="FP65">
        <v>0</v>
      </c>
      <c r="FQ65">
        <v>0</v>
      </c>
      <c r="FR65">
        <v>0</v>
      </c>
      <c r="FS65">
        <v>0</v>
      </c>
      <c r="FT65">
        <v>0</v>
      </c>
      <c r="FU65">
        <v>0</v>
      </c>
      <c r="FV65">
        <v>0</v>
      </c>
      <c r="FW65">
        <v>0</v>
      </c>
      <c r="FX65">
        <v>0</v>
      </c>
      <c r="FY65">
        <v>0</v>
      </c>
      <c r="FZ65">
        <v>0</v>
      </c>
      <c r="GA65">
        <v>0</v>
      </c>
      <c r="GB65">
        <v>0</v>
      </c>
      <c r="GC65">
        <v>0</v>
      </c>
      <c r="GD65">
        <v>0</v>
      </c>
      <c r="GE65">
        <v>0</v>
      </c>
      <c r="GF65">
        <v>0</v>
      </c>
      <c r="GG65">
        <v>0</v>
      </c>
      <c r="GH65">
        <v>0</v>
      </c>
      <c r="GI65">
        <v>0</v>
      </c>
      <c r="GJ65">
        <v>0</v>
      </c>
      <c r="GK65">
        <v>0</v>
      </c>
      <c r="GL65">
        <v>0</v>
      </c>
      <c r="GM65">
        <v>0</v>
      </c>
      <c r="GN65">
        <v>0</v>
      </c>
      <c r="GO65">
        <v>0</v>
      </c>
      <c r="GP65">
        <v>0</v>
      </c>
      <c r="GQ65">
        <v>0</v>
      </c>
      <c r="GR65">
        <v>0</v>
      </c>
      <c r="GS65">
        <v>0</v>
      </c>
      <c r="GT65">
        <v>1302231</v>
      </c>
      <c r="GU65">
        <v>13604</v>
      </c>
    </row>
    <row r="66" spans="1:203" x14ac:dyDescent="0.2">
      <c r="A66" t="str">
        <v>Test 63</v>
      </c>
      <c r="B66" t="str">
        <v>Test compound</v>
      </c>
      <c r="C66" t="str">
        <v>Target Response</v>
      </c>
      <c r="D66">
        <v>0</v>
      </c>
      <c r="E66">
        <v>0</v>
      </c>
      <c r="F66">
        <v>0</v>
      </c>
      <c r="G66">
        <v>0</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0</v>
      </c>
      <c r="BB66">
        <v>0</v>
      </c>
      <c r="BC66">
        <v>0</v>
      </c>
      <c r="BD66">
        <v>0</v>
      </c>
      <c r="BE66">
        <v>0</v>
      </c>
      <c r="BF66">
        <v>0</v>
      </c>
      <c r="BG66">
        <v>0</v>
      </c>
      <c r="BH66">
        <v>0</v>
      </c>
      <c r="BI66">
        <v>0</v>
      </c>
      <c r="BJ66">
        <v>0</v>
      </c>
      <c r="BK66">
        <v>0</v>
      </c>
      <c r="BL66">
        <v>0</v>
      </c>
      <c r="BM66">
        <v>0</v>
      </c>
      <c r="BN66">
        <v>0</v>
      </c>
      <c r="BO66">
        <v>0</v>
      </c>
      <c r="BP66">
        <v>0</v>
      </c>
      <c r="BQ66">
        <v>0</v>
      </c>
      <c r="BR66">
        <v>0</v>
      </c>
      <c r="BS66">
        <v>0</v>
      </c>
      <c r="BT66">
        <v>0</v>
      </c>
      <c r="BU66">
        <v>0</v>
      </c>
      <c r="BV66">
        <v>0</v>
      </c>
      <c r="BW66">
        <v>0</v>
      </c>
      <c r="BX66">
        <v>0</v>
      </c>
      <c r="BY66">
        <v>0</v>
      </c>
      <c r="BZ66">
        <v>0</v>
      </c>
      <c r="CA66">
        <v>0</v>
      </c>
      <c r="CB66">
        <v>0</v>
      </c>
      <c r="CC66">
        <v>0</v>
      </c>
      <c r="CD66">
        <v>0</v>
      </c>
      <c r="CE66">
        <v>0</v>
      </c>
      <c r="CF66">
        <v>0</v>
      </c>
      <c r="CG66">
        <v>0</v>
      </c>
      <c r="CH66">
        <v>0</v>
      </c>
      <c r="CI66">
        <v>0</v>
      </c>
      <c r="CJ66">
        <v>0</v>
      </c>
      <c r="CK66">
        <v>0</v>
      </c>
      <c r="CL66">
        <v>0</v>
      </c>
      <c r="CM66">
        <v>0</v>
      </c>
      <c r="CN66">
        <v>0</v>
      </c>
      <c r="CO66">
        <v>0</v>
      </c>
      <c r="CP66">
        <v>0</v>
      </c>
      <c r="CQ66">
        <v>0</v>
      </c>
      <c r="CR66">
        <v>0</v>
      </c>
      <c r="CS66">
        <v>0</v>
      </c>
      <c r="CT66">
        <v>0</v>
      </c>
      <c r="CU66">
        <v>0</v>
      </c>
      <c r="CV66">
        <v>0</v>
      </c>
      <c r="CW66">
        <v>0</v>
      </c>
      <c r="CX66">
        <v>0</v>
      </c>
      <c r="CY66">
        <v>0</v>
      </c>
      <c r="CZ66">
        <v>0</v>
      </c>
      <c r="DA66">
        <v>0</v>
      </c>
      <c r="DB66">
        <v>0</v>
      </c>
      <c r="DC66">
        <v>0</v>
      </c>
      <c r="DD66">
        <v>0</v>
      </c>
      <c r="DE66">
        <v>0</v>
      </c>
      <c r="DF66">
        <v>0</v>
      </c>
      <c r="DG66">
        <v>0</v>
      </c>
      <c r="DH66">
        <v>0</v>
      </c>
      <c r="DI66">
        <v>0</v>
      </c>
      <c r="DJ66">
        <v>0</v>
      </c>
      <c r="DK66">
        <v>0</v>
      </c>
      <c r="DL66">
        <v>0</v>
      </c>
      <c r="DM66">
        <v>0</v>
      </c>
      <c r="DN66">
        <v>0</v>
      </c>
      <c r="DO66">
        <v>0</v>
      </c>
      <c r="DP66">
        <v>0</v>
      </c>
      <c r="DQ66">
        <v>0</v>
      </c>
      <c r="DR66">
        <v>0</v>
      </c>
      <c r="DS66">
        <v>0</v>
      </c>
      <c r="DT66">
        <v>0</v>
      </c>
      <c r="DU66">
        <v>0</v>
      </c>
      <c r="DV66">
        <v>0</v>
      </c>
      <c r="DW66">
        <v>0</v>
      </c>
      <c r="DX66">
        <v>0</v>
      </c>
      <c r="DY66">
        <v>0</v>
      </c>
      <c r="DZ66">
        <v>0</v>
      </c>
      <c r="EA66">
        <v>0</v>
      </c>
      <c r="EB66">
        <v>0</v>
      </c>
      <c r="EC66">
        <v>0</v>
      </c>
      <c r="ED66">
        <v>0</v>
      </c>
      <c r="EE66">
        <v>0</v>
      </c>
      <c r="EF66">
        <v>0</v>
      </c>
      <c r="EG66">
        <v>0</v>
      </c>
      <c r="EH66">
        <v>0</v>
      </c>
      <c r="EI66">
        <v>0</v>
      </c>
      <c r="EJ66">
        <v>0</v>
      </c>
      <c r="EK66">
        <v>0</v>
      </c>
      <c r="EL66">
        <v>0</v>
      </c>
      <c r="EM66">
        <v>0</v>
      </c>
      <c r="EN66">
        <v>0</v>
      </c>
      <c r="EO66">
        <v>0</v>
      </c>
      <c r="EP66">
        <v>0</v>
      </c>
      <c r="EQ66">
        <v>0</v>
      </c>
      <c r="ER66">
        <v>0</v>
      </c>
      <c r="ES66">
        <v>0</v>
      </c>
      <c r="ET66">
        <v>0</v>
      </c>
      <c r="EU66">
        <v>0</v>
      </c>
      <c r="EV66">
        <v>0</v>
      </c>
      <c r="EW66">
        <v>0</v>
      </c>
      <c r="EX66">
        <v>0</v>
      </c>
      <c r="EY66">
        <v>0</v>
      </c>
      <c r="EZ66">
        <v>0</v>
      </c>
      <c r="FA66">
        <v>0</v>
      </c>
      <c r="FB66">
        <v>0</v>
      </c>
      <c r="FC66">
        <v>0</v>
      </c>
      <c r="FD66">
        <v>0</v>
      </c>
      <c r="FE66">
        <v>0</v>
      </c>
      <c r="FF66">
        <v>0</v>
      </c>
      <c r="FG66">
        <v>0</v>
      </c>
      <c r="FH66">
        <v>0</v>
      </c>
      <c r="FI66">
        <v>0</v>
      </c>
      <c r="FJ66">
        <v>0</v>
      </c>
      <c r="FK66">
        <v>0</v>
      </c>
      <c r="FL66">
        <v>0</v>
      </c>
      <c r="FM66">
        <v>0</v>
      </c>
      <c r="FN66">
        <v>0</v>
      </c>
      <c r="FO66">
        <v>0</v>
      </c>
      <c r="FP66">
        <v>0</v>
      </c>
      <c r="FQ66">
        <v>0</v>
      </c>
      <c r="FR66">
        <v>0</v>
      </c>
      <c r="FS66">
        <v>0</v>
      </c>
      <c r="FT66">
        <v>0</v>
      </c>
      <c r="FU66">
        <v>0</v>
      </c>
      <c r="FV66">
        <v>0</v>
      </c>
      <c r="FW66">
        <v>0</v>
      </c>
      <c r="FX66">
        <v>0</v>
      </c>
      <c r="FY66">
        <v>0</v>
      </c>
      <c r="FZ66">
        <v>0</v>
      </c>
      <c r="GA66">
        <v>0</v>
      </c>
      <c r="GB66">
        <v>0</v>
      </c>
      <c r="GC66">
        <v>0</v>
      </c>
      <c r="GD66">
        <v>0</v>
      </c>
      <c r="GE66">
        <v>0</v>
      </c>
      <c r="GF66">
        <v>0</v>
      </c>
      <c r="GG66">
        <v>0</v>
      </c>
      <c r="GH66">
        <v>0</v>
      </c>
      <c r="GI66">
        <v>0</v>
      </c>
      <c r="GJ66">
        <v>0</v>
      </c>
      <c r="GK66">
        <v>0</v>
      </c>
      <c r="GL66">
        <v>0</v>
      </c>
      <c r="GM66">
        <v>0</v>
      </c>
      <c r="GN66">
        <v>0</v>
      </c>
      <c r="GO66">
        <v>0</v>
      </c>
      <c r="GP66">
        <v>0</v>
      </c>
      <c r="GQ66">
        <v>0</v>
      </c>
      <c r="GR66">
        <v>0</v>
      </c>
      <c r="GS66">
        <v>0</v>
      </c>
      <c r="GT66">
        <v>1110298</v>
      </c>
      <c r="GU66">
        <v>24307</v>
      </c>
    </row>
    <row r="67" spans="1:203" x14ac:dyDescent="0.2">
      <c r="A67" t="str">
        <v>Test 64</v>
      </c>
      <c r="B67" t="str">
        <v>Test compound</v>
      </c>
      <c r="C67" t="str">
        <v>Target Response</v>
      </c>
      <c r="D67">
        <v>0</v>
      </c>
      <c r="E67">
        <v>0</v>
      </c>
      <c r="F67">
        <v>0</v>
      </c>
      <c r="G67">
        <v>0</v>
      </c>
      <c r="H67">
        <v>0</v>
      </c>
      <c r="I67">
        <v>0</v>
      </c>
      <c r="J67">
        <v>0</v>
      </c>
      <c r="K67">
        <v>0</v>
      </c>
      <c r="L67">
        <v>0</v>
      </c>
      <c r="M67">
        <v>0</v>
      </c>
      <c r="N67">
        <v>0</v>
      </c>
      <c r="O67">
        <v>0</v>
      </c>
      <c r="P67">
        <v>0</v>
      </c>
      <c r="Q67">
        <v>0</v>
      </c>
      <c r="R67">
        <v>0</v>
      </c>
      <c r="S67">
        <v>0</v>
      </c>
      <c r="T67">
        <v>0</v>
      </c>
      <c r="U67">
        <v>0</v>
      </c>
      <c r="V67">
        <v>0</v>
      </c>
      <c r="W67">
        <v>0</v>
      </c>
      <c r="X67">
        <v>0</v>
      </c>
      <c r="Y67">
        <v>0</v>
      </c>
      <c r="Z67">
        <v>0</v>
      </c>
      <c r="AA67">
        <v>0</v>
      </c>
      <c r="AB67">
        <v>0</v>
      </c>
      <c r="AC67">
        <v>0</v>
      </c>
      <c r="AD67">
        <v>0</v>
      </c>
      <c r="AE67">
        <v>0</v>
      </c>
      <c r="AF67">
        <v>0</v>
      </c>
      <c r="AG67">
        <v>0</v>
      </c>
      <c r="AH67">
        <v>0</v>
      </c>
      <c r="AI67">
        <v>0</v>
      </c>
      <c r="AJ67">
        <v>0</v>
      </c>
      <c r="AK67">
        <v>0</v>
      </c>
      <c r="AL67">
        <v>0</v>
      </c>
      <c r="AM67">
        <v>0</v>
      </c>
      <c r="AN67">
        <v>0</v>
      </c>
      <c r="AO67">
        <v>0</v>
      </c>
      <c r="AP67">
        <v>0</v>
      </c>
      <c r="AQ67">
        <v>0</v>
      </c>
      <c r="AR67">
        <v>0</v>
      </c>
      <c r="AS67">
        <v>0</v>
      </c>
      <c r="AT67">
        <v>0</v>
      </c>
      <c r="AU67">
        <v>0</v>
      </c>
      <c r="AV67">
        <v>0</v>
      </c>
      <c r="AW67">
        <v>0</v>
      </c>
      <c r="AX67">
        <v>0</v>
      </c>
      <c r="AY67">
        <v>0</v>
      </c>
      <c r="AZ67">
        <v>0</v>
      </c>
      <c r="BA67">
        <v>0</v>
      </c>
      <c r="BB67">
        <v>0</v>
      </c>
      <c r="BC67">
        <v>0</v>
      </c>
      <c r="BD67">
        <v>0</v>
      </c>
      <c r="BE67">
        <v>0</v>
      </c>
      <c r="BF67">
        <v>0</v>
      </c>
      <c r="BG67">
        <v>0</v>
      </c>
      <c r="BH67">
        <v>0</v>
      </c>
      <c r="BI67">
        <v>0</v>
      </c>
      <c r="BJ67">
        <v>0</v>
      </c>
      <c r="BK67">
        <v>0</v>
      </c>
      <c r="BL67">
        <v>0</v>
      </c>
      <c r="BM67">
        <v>0</v>
      </c>
      <c r="BN67">
        <v>0</v>
      </c>
      <c r="BO67">
        <v>0</v>
      </c>
      <c r="BP67">
        <v>0</v>
      </c>
      <c r="BQ67">
        <v>0</v>
      </c>
      <c r="BR67">
        <v>0</v>
      </c>
      <c r="BS67">
        <v>0</v>
      </c>
      <c r="BT67">
        <v>0</v>
      </c>
      <c r="BU67">
        <v>0</v>
      </c>
      <c r="BV67">
        <v>0</v>
      </c>
      <c r="BW67">
        <v>0</v>
      </c>
      <c r="BX67">
        <v>0</v>
      </c>
      <c r="BY67">
        <v>0</v>
      </c>
      <c r="BZ67">
        <v>0</v>
      </c>
      <c r="CA67">
        <v>0</v>
      </c>
      <c r="CB67">
        <v>0</v>
      </c>
      <c r="CC67">
        <v>0</v>
      </c>
      <c r="CD67">
        <v>0</v>
      </c>
      <c r="CE67">
        <v>0</v>
      </c>
      <c r="CF67">
        <v>0</v>
      </c>
      <c r="CG67">
        <v>0</v>
      </c>
      <c r="CH67">
        <v>0</v>
      </c>
      <c r="CI67">
        <v>0</v>
      </c>
      <c r="CJ67">
        <v>0</v>
      </c>
      <c r="CK67">
        <v>0</v>
      </c>
      <c r="CL67">
        <v>0</v>
      </c>
      <c r="CM67">
        <v>0</v>
      </c>
      <c r="CN67">
        <v>0</v>
      </c>
      <c r="CO67">
        <v>0</v>
      </c>
      <c r="CP67">
        <v>0</v>
      </c>
      <c r="CQ67">
        <v>0</v>
      </c>
      <c r="CR67">
        <v>0</v>
      </c>
      <c r="CS67">
        <v>0</v>
      </c>
      <c r="CT67">
        <v>0</v>
      </c>
      <c r="CU67">
        <v>0</v>
      </c>
      <c r="CV67">
        <v>0</v>
      </c>
      <c r="CW67">
        <v>0</v>
      </c>
      <c r="CX67">
        <v>0</v>
      </c>
      <c r="CY67">
        <v>0</v>
      </c>
      <c r="CZ67">
        <v>0</v>
      </c>
      <c r="DA67">
        <v>0</v>
      </c>
      <c r="DB67">
        <v>0</v>
      </c>
      <c r="DC67">
        <v>0</v>
      </c>
      <c r="DD67">
        <v>0</v>
      </c>
      <c r="DE67">
        <v>0</v>
      </c>
      <c r="DF67">
        <v>0</v>
      </c>
      <c r="DG67">
        <v>0</v>
      </c>
      <c r="DH67">
        <v>0</v>
      </c>
      <c r="DI67">
        <v>0</v>
      </c>
      <c r="DJ67">
        <v>0</v>
      </c>
      <c r="DK67">
        <v>0</v>
      </c>
      <c r="DL67">
        <v>0</v>
      </c>
      <c r="DM67">
        <v>0</v>
      </c>
      <c r="DN67">
        <v>0</v>
      </c>
      <c r="DO67">
        <v>0</v>
      </c>
      <c r="DP67">
        <v>0</v>
      </c>
      <c r="DQ67">
        <v>0</v>
      </c>
      <c r="DR67">
        <v>0</v>
      </c>
      <c r="DS67">
        <v>0</v>
      </c>
      <c r="DT67">
        <v>0</v>
      </c>
      <c r="DU67">
        <v>0</v>
      </c>
      <c r="DV67">
        <v>0</v>
      </c>
      <c r="DW67">
        <v>0</v>
      </c>
      <c r="DX67">
        <v>0</v>
      </c>
      <c r="DY67">
        <v>0</v>
      </c>
      <c r="DZ67">
        <v>0</v>
      </c>
      <c r="EA67">
        <v>0</v>
      </c>
      <c r="EB67">
        <v>0</v>
      </c>
      <c r="EC67">
        <v>0</v>
      </c>
      <c r="ED67">
        <v>0</v>
      </c>
      <c r="EE67">
        <v>0</v>
      </c>
      <c r="EF67">
        <v>0</v>
      </c>
      <c r="EG67">
        <v>0</v>
      </c>
      <c r="EH67">
        <v>0</v>
      </c>
      <c r="EI67">
        <v>0</v>
      </c>
      <c r="EJ67">
        <v>0</v>
      </c>
      <c r="EK67">
        <v>0</v>
      </c>
      <c r="EL67">
        <v>0</v>
      </c>
      <c r="EM67">
        <v>0</v>
      </c>
      <c r="EN67">
        <v>0</v>
      </c>
      <c r="EO67">
        <v>0</v>
      </c>
      <c r="EP67">
        <v>0</v>
      </c>
      <c r="EQ67">
        <v>0</v>
      </c>
      <c r="ER67">
        <v>0</v>
      </c>
      <c r="ES67">
        <v>0</v>
      </c>
      <c r="ET67">
        <v>0</v>
      </c>
      <c r="EU67">
        <v>0</v>
      </c>
      <c r="EV67">
        <v>0</v>
      </c>
      <c r="EW67">
        <v>0</v>
      </c>
      <c r="EX67">
        <v>0</v>
      </c>
      <c r="EY67">
        <v>0</v>
      </c>
      <c r="EZ67">
        <v>0</v>
      </c>
      <c r="FA67">
        <v>0</v>
      </c>
      <c r="FB67">
        <v>0</v>
      </c>
      <c r="FC67">
        <v>0</v>
      </c>
      <c r="FD67">
        <v>0</v>
      </c>
      <c r="FE67">
        <v>0</v>
      </c>
      <c r="FF67">
        <v>0</v>
      </c>
      <c r="FG67">
        <v>0</v>
      </c>
      <c r="FH67">
        <v>0</v>
      </c>
      <c r="FI67">
        <v>0</v>
      </c>
      <c r="FJ67">
        <v>0</v>
      </c>
      <c r="FK67">
        <v>0</v>
      </c>
      <c r="FL67">
        <v>0</v>
      </c>
      <c r="FM67">
        <v>0</v>
      </c>
      <c r="FN67">
        <v>0</v>
      </c>
      <c r="FO67">
        <v>0</v>
      </c>
      <c r="FP67">
        <v>0</v>
      </c>
      <c r="FQ67">
        <v>0</v>
      </c>
      <c r="FR67">
        <v>0</v>
      </c>
      <c r="FS67">
        <v>0</v>
      </c>
      <c r="FT67">
        <v>0</v>
      </c>
      <c r="FU67">
        <v>0</v>
      </c>
      <c r="FV67">
        <v>0</v>
      </c>
      <c r="FW67">
        <v>0</v>
      </c>
      <c r="FX67">
        <v>0</v>
      </c>
      <c r="FY67">
        <v>0</v>
      </c>
      <c r="FZ67">
        <v>0</v>
      </c>
      <c r="GA67">
        <v>0</v>
      </c>
      <c r="GB67">
        <v>0</v>
      </c>
      <c r="GC67">
        <v>0</v>
      </c>
      <c r="GD67">
        <v>0</v>
      </c>
      <c r="GE67">
        <v>0</v>
      </c>
      <c r="GF67">
        <v>0</v>
      </c>
      <c r="GG67">
        <v>0</v>
      </c>
      <c r="GH67">
        <v>0</v>
      </c>
      <c r="GI67">
        <v>0</v>
      </c>
      <c r="GJ67">
        <v>0</v>
      </c>
      <c r="GK67">
        <v>0</v>
      </c>
      <c r="GL67">
        <v>0</v>
      </c>
      <c r="GM67">
        <v>0</v>
      </c>
      <c r="GN67">
        <v>0</v>
      </c>
      <c r="GO67">
        <v>0</v>
      </c>
      <c r="GP67">
        <v>0</v>
      </c>
      <c r="GQ67">
        <v>0</v>
      </c>
      <c r="GR67">
        <v>0</v>
      </c>
      <c r="GS67">
        <v>0</v>
      </c>
      <c r="GT67">
        <v>1247427</v>
      </c>
      <c r="GU67">
        <v>8921</v>
      </c>
    </row>
    <row r="68" spans="1:203" x14ac:dyDescent="0.2">
      <c r="A68" t="str">
        <v>Test 65</v>
      </c>
      <c r="B68" t="str">
        <v>Test compound</v>
      </c>
      <c r="C68" t="str">
        <v>Target Response</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I68">
        <v>0</v>
      </c>
      <c r="BJ68">
        <v>0</v>
      </c>
      <c r="BK68">
        <v>0</v>
      </c>
      <c r="BL68">
        <v>0</v>
      </c>
      <c r="BM68">
        <v>0</v>
      </c>
      <c r="BN68">
        <v>0</v>
      </c>
      <c r="BO68">
        <v>0</v>
      </c>
      <c r="BP68">
        <v>0</v>
      </c>
      <c r="BQ68">
        <v>0</v>
      </c>
      <c r="BR68">
        <v>0</v>
      </c>
      <c r="BS68">
        <v>0</v>
      </c>
      <c r="BT68">
        <v>0</v>
      </c>
      <c r="BU68">
        <v>0</v>
      </c>
      <c r="BV68">
        <v>0</v>
      </c>
      <c r="BW68">
        <v>0</v>
      </c>
      <c r="BX68">
        <v>0</v>
      </c>
      <c r="BY68">
        <v>0</v>
      </c>
      <c r="BZ68">
        <v>0</v>
      </c>
      <c r="CA68">
        <v>0</v>
      </c>
      <c r="CB68">
        <v>0</v>
      </c>
      <c r="CC68">
        <v>0</v>
      </c>
      <c r="CD68">
        <v>0</v>
      </c>
      <c r="CE68">
        <v>0</v>
      </c>
      <c r="CF68">
        <v>0</v>
      </c>
      <c r="CG68">
        <v>0</v>
      </c>
      <c r="CH68">
        <v>0</v>
      </c>
      <c r="CI68">
        <v>0</v>
      </c>
      <c r="CJ68">
        <v>0</v>
      </c>
      <c r="CK68">
        <v>0</v>
      </c>
      <c r="CL68">
        <v>0</v>
      </c>
      <c r="CM68">
        <v>0</v>
      </c>
      <c r="CN68">
        <v>0</v>
      </c>
      <c r="CO68">
        <v>0</v>
      </c>
      <c r="CP68">
        <v>0</v>
      </c>
      <c r="CQ68">
        <v>0</v>
      </c>
      <c r="CR68">
        <v>0</v>
      </c>
      <c r="CS68">
        <v>0</v>
      </c>
      <c r="CT68">
        <v>0</v>
      </c>
      <c r="CU68">
        <v>0</v>
      </c>
      <c r="CV68">
        <v>0</v>
      </c>
      <c r="CW68">
        <v>0</v>
      </c>
      <c r="CX68">
        <v>0</v>
      </c>
      <c r="CY68">
        <v>0</v>
      </c>
      <c r="CZ68">
        <v>0</v>
      </c>
      <c r="DA68">
        <v>0</v>
      </c>
      <c r="DB68">
        <v>0</v>
      </c>
      <c r="DC68">
        <v>0</v>
      </c>
      <c r="DD68">
        <v>0</v>
      </c>
      <c r="DE68">
        <v>0</v>
      </c>
      <c r="DF68">
        <v>0</v>
      </c>
      <c r="DG68">
        <v>0</v>
      </c>
      <c r="DH68">
        <v>0</v>
      </c>
      <c r="DI68">
        <v>0</v>
      </c>
      <c r="DJ68">
        <v>0</v>
      </c>
      <c r="DK68">
        <v>0</v>
      </c>
      <c r="DL68">
        <v>0</v>
      </c>
      <c r="DM68">
        <v>0</v>
      </c>
      <c r="DN68">
        <v>0</v>
      </c>
      <c r="DO68">
        <v>0</v>
      </c>
      <c r="DP68">
        <v>0</v>
      </c>
      <c r="DQ68">
        <v>0</v>
      </c>
      <c r="DR68">
        <v>0</v>
      </c>
      <c r="DS68">
        <v>0</v>
      </c>
      <c r="DT68">
        <v>0</v>
      </c>
      <c r="DU68">
        <v>0</v>
      </c>
      <c r="DV68">
        <v>0</v>
      </c>
      <c r="DW68">
        <v>0</v>
      </c>
      <c r="DX68">
        <v>0</v>
      </c>
      <c r="DY68">
        <v>0</v>
      </c>
      <c r="DZ68">
        <v>0</v>
      </c>
      <c r="EA68">
        <v>0</v>
      </c>
      <c r="EB68">
        <v>0</v>
      </c>
      <c r="EC68">
        <v>0</v>
      </c>
      <c r="ED68">
        <v>0</v>
      </c>
      <c r="EE68">
        <v>0</v>
      </c>
      <c r="EF68">
        <v>0</v>
      </c>
      <c r="EG68">
        <v>0</v>
      </c>
      <c r="EH68">
        <v>0</v>
      </c>
      <c r="EI68">
        <v>0</v>
      </c>
      <c r="EJ68">
        <v>0</v>
      </c>
      <c r="EK68">
        <v>0</v>
      </c>
      <c r="EL68">
        <v>0</v>
      </c>
      <c r="EM68">
        <v>0</v>
      </c>
      <c r="EN68">
        <v>0</v>
      </c>
      <c r="EO68">
        <v>0</v>
      </c>
      <c r="EP68">
        <v>0</v>
      </c>
      <c r="EQ68">
        <v>0</v>
      </c>
      <c r="ER68">
        <v>0</v>
      </c>
      <c r="ES68">
        <v>0</v>
      </c>
      <c r="ET68">
        <v>0</v>
      </c>
      <c r="EU68">
        <v>0</v>
      </c>
      <c r="EV68">
        <v>0</v>
      </c>
      <c r="EW68">
        <v>0</v>
      </c>
      <c r="EX68">
        <v>0</v>
      </c>
      <c r="EY68">
        <v>0</v>
      </c>
      <c r="EZ68">
        <v>0</v>
      </c>
      <c r="FA68">
        <v>0</v>
      </c>
      <c r="FB68">
        <v>0</v>
      </c>
      <c r="FC68">
        <v>0</v>
      </c>
      <c r="FD68">
        <v>0</v>
      </c>
      <c r="FE68">
        <v>0</v>
      </c>
      <c r="FF68">
        <v>0</v>
      </c>
      <c r="FG68">
        <v>0</v>
      </c>
      <c r="FH68">
        <v>0</v>
      </c>
      <c r="FI68">
        <v>0</v>
      </c>
      <c r="FJ68">
        <v>0</v>
      </c>
      <c r="FK68">
        <v>0</v>
      </c>
      <c r="FL68">
        <v>0</v>
      </c>
      <c r="FM68">
        <v>0</v>
      </c>
      <c r="FN68">
        <v>0</v>
      </c>
      <c r="FO68">
        <v>0</v>
      </c>
      <c r="FP68">
        <v>0</v>
      </c>
      <c r="FQ68">
        <v>0</v>
      </c>
      <c r="FR68">
        <v>0</v>
      </c>
      <c r="FS68">
        <v>0</v>
      </c>
      <c r="FT68">
        <v>0</v>
      </c>
      <c r="FU68">
        <v>0</v>
      </c>
      <c r="FV68">
        <v>0</v>
      </c>
      <c r="FW68">
        <v>0</v>
      </c>
      <c r="FX68">
        <v>0</v>
      </c>
      <c r="FY68">
        <v>0</v>
      </c>
      <c r="FZ68">
        <v>0</v>
      </c>
      <c r="GA68">
        <v>0</v>
      </c>
      <c r="GB68">
        <v>0</v>
      </c>
      <c r="GC68">
        <v>0</v>
      </c>
      <c r="GD68">
        <v>0</v>
      </c>
      <c r="GE68">
        <v>0</v>
      </c>
      <c r="GF68">
        <v>0</v>
      </c>
      <c r="GG68">
        <v>0</v>
      </c>
      <c r="GH68">
        <v>0</v>
      </c>
      <c r="GI68">
        <v>0</v>
      </c>
      <c r="GJ68">
        <v>0</v>
      </c>
      <c r="GK68">
        <v>0</v>
      </c>
      <c r="GL68">
        <v>0</v>
      </c>
      <c r="GM68">
        <v>0</v>
      </c>
      <c r="GN68">
        <v>0</v>
      </c>
      <c r="GO68">
        <v>0</v>
      </c>
      <c r="GP68">
        <v>0</v>
      </c>
      <c r="GQ68">
        <v>0</v>
      </c>
      <c r="GR68">
        <v>0</v>
      </c>
      <c r="GS68">
        <v>0</v>
      </c>
      <c r="GT68">
        <v>1329463</v>
      </c>
      <c r="GU68">
        <v>11071</v>
      </c>
    </row>
    <row r="69" spans="1:203" x14ac:dyDescent="0.2">
      <c r="A69" t="str">
        <v>Test 66</v>
      </c>
      <c r="B69" t="str">
        <v>Test compound</v>
      </c>
      <c r="C69" t="str">
        <v>Target Response</v>
      </c>
      <c r="D69">
        <v>0</v>
      </c>
      <c r="E69">
        <v>0</v>
      </c>
      <c r="F69">
        <v>0</v>
      </c>
      <c r="G69">
        <v>0</v>
      </c>
      <c r="H69">
        <v>0</v>
      </c>
      <c r="I69">
        <v>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0</v>
      </c>
      <c r="AH69">
        <v>0</v>
      </c>
      <c r="AI69">
        <v>0</v>
      </c>
      <c r="AJ69">
        <v>0</v>
      </c>
      <c r="AK69">
        <v>0</v>
      </c>
      <c r="AL69">
        <v>0</v>
      </c>
      <c r="AM69">
        <v>0</v>
      </c>
      <c r="AN69">
        <v>0</v>
      </c>
      <c r="AO69">
        <v>0</v>
      </c>
      <c r="AP69">
        <v>0</v>
      </c>
      <c r="AQ69">
        <v>0</v>
      </c>
      <c r="AR69">
        <v>0</v>
      </c>
      <c r="AS69">
        <v>0</v>
      </c>
      <c r="AT69">
        <v>0</v>
      </c>
      <c r="AU69">
        <v>0</v>
      </c>
      <c r="AV69">
        <v>0</v>
      </c>
      <c r="AW69">
        <v>0</v>
      </c>
      <c r="AX69">
        <v>0</v>
      </c>
      <c r="AY69">
        <v>0</v>
      </c>
      <c r="AZ69">
        <v>0</v>
      </c>
      <c r="BA69">
        <v>0</v>
      </c>
      <c r="BB69">
        <v>0</v>
      </c>
      <c r="BC69">
        <v>0</v>
      </c>
      <c r="BD69">
        <v>0</v>
      </c>
      <c r="BE69">
        <v>0</v>
      </c>
      <c r="BF69">
        <v>0</v>
      </c>
      <c r="BG69">
        <v>0</v>
      </c>
      <c r="BH69">
        <v>0</v>
      </c>
      <c r="BI69">
        <v>0</v>
      </c>
      <c r="BJ69">
        <v>0</v>
      </c>
      <c r="BK69">
        <v>0</v>
      </c>
      <c r="BL69">
        <v>0</v>
      </c>
      <c r="BM69">
        <v>0</v>
      </c>
      <c r="BN69">
        <v>0</v>
      </c>
      <c r="BO69">
        <v>0</v>
      </c>
      <c r="BP69">
        <v>0</v>
      </c>
      <c r="BQ69">
        <v>0</v>
      </c>
      <c r="BR69">
        <v>0</v>
      </c>
      <c r="BS69">
        <v>0</v>
      </c>
      <c r="BT69">
        <v>0</v>
      </c>
      <c r="BU69">
        <v>0</v>
      </c>
      <c r="BV69">
        <v>0</v>
      </c>
      <c r="BW69">
        <v>0</v>
      </c>
      <c r="BX69">
        <v>0</v>
      </c>
      <c r="BY69">
        <v>0</v>
      </c>
      <c r="BZ69">
        <v>0</v>
      </c>
      <c r="CA69">
        <v>0</v>
      </c>
      <c r="CB69">
        <v>0</v>
      </c>
      <c r="CC69">
        <v>0</v>
      </c>
      <c r="CD69">
        <v>0</v>
      </c>
      <c r="CE69">
        <v>0</v>
      </c>
      <c r="CF69">
        <v>0</v>
      </c>
      <c r="CG69">
        <v>0</v>
      </c>
      <c r="CH69">
        <v>0</v>
      </c>
      <c r="CI69">
        <v>0</v>
      </c>
      <c r="CJ69">
        <v>0</v>
      </c>
      <c r="CK69">
        <v>0</v>
      </c>
      <c r="CL69">
        <v>0</v>
      </c>
      <c r="CM69">
        <v>0</v>
      </c>
      <c r="CN69">
        <v>0</v>
      </c>
      <c r="CO69">
        <v>0</v>
      </c>
      <c r="CP69">
        <v>0</v>
      </c>
      <c r="CQ69">
        <v>0</v>
      </c>
      <c r="CR69">
        <v>0</v>
      </c>
      <c r="CS69">
        <v>0</v>
      </c>
      <c r="CT69">
        <v>0</v>
      </c>
      <c r="CU69">
        <v>0</v>
      </c>
      <c r="CV69">
        <v>0</v>
      </c>
      <c r="CW69">
        <v>0</v>
      </c>
      <c r="CX69">
        <v>0</v>
      </c>
      <c r="CY69">
        <v>0</v>
      </c>
      <c r="CZ69">
        <v>0</v>
      </c>
      <c r="DA69">
        <v>0</v>
      </c>
      <c r="DB69">
        <v>0</v>
      </c>
      <c r="DC69">
        <v>0</v>
      </c>
      <c r="DD69">
        <v>0</v>
      </c>
      <c r="DE69">
        <v>0</v>
      </c>
      <c r="DF69">
        <v>0</v>
      </c>
      <c r="DG69">
        <v>0</v>
      </c>
      <c r="DH69">
        <v>0</v>
      </c>
      <c r="DI69">
        <v>0</v>
      </c>
      <c r="DJ69">
        <v>0</v>
      </c>
      <c r="DK69">
        <v>0</v>
      </c>
      <c r="DL69">
        <v>0</v>
      </c>
      <c r="DM69">
        <v>0</v>
      </c>
      <c r="DN69">
        <v>0</v>
      </c>
      <c r="DO69">
        <v>0</v>
      </c>
      <c r="DP69">
        <v>0</v>
      </c>
      <c r="DQ69">
        <v>0</v>
      </c>
      <c r="DR69">
        <v>0</v>
      </c>
      <c r="DS69">
        <v>0</v>
      </c>
      <c r="DT69">
        <v>0</v>
      </c>
      <c r="DU69">
        <v>0</v>
      </c>
      <c r="DV69">
        <v>0</v>
      </c>
      <c r="DW69">
        <v>0</v>
      </c>
      <c r="DX69">
        <v>0</v>
      </c>
      <c r="DY69">
        <v>0</v>
      </c>
      <c r="DZ69">
        <v>0</v>
      </c>
      <c r="EA69">
        <v>0</v>
      </c>
      <c r="EB69">
        <v>0</v>
      </c>
      <c r="EC69">
        <v>0</v>
      </c>
      <c r="ED69">
        <v>0</v>
      </c>
      <c r="EE69">
        <v>0</v>
      </c>
      <c r="EF69">
        <v>0</v>
      </c>
      <c r="EG69">
        <v>0</v>
      </c>
      <c r="EH69">
        <v>0</v>
      </c>
      <c r="EI69">
        <v>0</v>
      </c>
      <c r="EJ69">
        <v>0</v>
      </c>
      <c r="EK69">
        <v>0</v>
      </c>
      <c r="EL69">
        <v>0</v>
      </c>
      <c r="EM69">
        <v>0</v>
      </c>
      <c r="EN69">
        <v>0</v>
      </c>
      <c r="EO69">
        <v>0</v>
      </c>
      <c r="EP69">
        <v>0</v>
      </c>
      <c r="EQ69">
        <v>0</v>
      </c>
      <c r="ER69">
        <v>0</v>
      </c>
      <c r="ES69">
        <v>0</v>
      </c>
      <c r="ET69">
        <v>0</v>
      </c>
      <c r="EU69">
        <v>0</v>
      </c>
      <c r="EV69">
        <v>0</v>
      </c>
      <c r="EW69">
        <v>0</v>
      </c>
      <c r="EX69">
        <v>0</v>
      </c>
      <c r="EY69">
        <v>0</v>
      </c>
      <c r="EZ69">
        <v>0</v>
      </c>
      <c r="FA69">
        <v>0</v>
      </c>
      <c r="FB69">
        <v>0</v>
      </c>
      <c r="FC69">
        <v>0</v>
      </c>
      <c r="FD69">
        <v>0</v>
      </c>
      <c r="FE69">
        <v>0</v>
      </c>
      <c r="FF69">
        <v>0</v>
      </c>
      <c r="FG69">
        <v>0</v>
      </c>
      <c r="FH69">
        <v>0</v>
      </c>
      <c r="FI69">
        <v>0</v>
      </c>
      <c r="FJ69">
        <v>0</v>
      </c>
      <c r="FK69">
        <v>0</v>
      </c>
      <c r="FL69">
        <v>0</v>
      </c>
      <c r="FM69">
        <v>0</v>
      </c>
      <c r="FN69">
        <v>0</v>
      </c>
      <c r="FO69">
        <v>0</v>
      </c>
      <c r="FP69">
        <v>0</v>
      </c>
      <c r="FQ69">
        <v>0</v>
      </c>
      <c r="FR69">
        <v>0</v>
      </c>
      <c r="FS69">
        <v>0</v>
      </c>
      <c r="FT69">
        <v>0</v>
      </c>
      <c r="FU69">
        <v>0</v>
      </c>
      <c r="FV69">
        <v>0</v>
      </c>
      <c r="FW69">
        <v>0</v>
      </c>
      <c r="FX69">
        <v>0</v>
      </c>
      <c r="FY69">
        <v>0</v>
      </c>
      <c r="FZ69">
        <v>0</v>
      </c>
      <c r="GA69">
        <v>0</v>
      </c>
      <c r="GB69">
        <v>0</v>
      </c>
      <c r="GC69">
        <v>0</v>
      </c>
      <c r="GD69">
        <v>0</v>
      </c>
      <c r="GE69">
        <v>0</v>
      </c>
      <c r="GF69">
        <v>0</v>
      </c>
      <c r="GG69">
        <v>0</v>
      </c>
      <c r="GH69">
        <v>0</v>
      </c>
      <c r="GI69">
        <v>0</v>
      </c>
      <c r="GJ69">
        <v>0</v>
      </c>
      <c r="GK69">
        <v>0</v>
      </c>
      <c r="GL69">
        <v>0</v>
      </c>
      <c r="GM69">
        <v>0</v>
      </c>
      <c r="GN69">
        <v>0</v>
      </c>
      <c r="GO69">
        <v>0</v>
      </c>
      <c r="GP69">
        <v>0</v>
      </c>
      <c r="GQ69">
        <v>0</v>
      </c>
      <c r="GR69">
        <v>0</v>
      </c>
      <c r="GS69">
        <v>0</v>
      </c>
      <c r="GT69">
        <v>1365985</v>
      </c>
      <c r="GU69">
        <v>8660</v>
      </c>
    </row>
    <row r="70" spans="1:203" x14ac:dyDescent="0.2">
      <c r="A70" t="str">
        <v>Test 67</v>
      </c>
      <c r="B70" t="str">
        <v>Test compound</v>
      </c>
      <c r="C70" t="str">
        <v>Target Response</v>
      </c>
      <c r="D70">
        <v>0</v>
      </c>
      <c r="E70">
        <v>0</v>
      </c>
      <c r="F70">
        <v>0</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c r="BA70">
        <v>0</v>
      </c>
      <c r="BB70">
        <v>0</v>
      </c>
      <c r="BC70">
        <v>0</v>
      </c>
      <c r="BD70">
        <v>0</v>
      </c>
      <c r="BE70">
        <v>0</v>
      </c>
      <c r="BF70">
        <v>0</v>
      </c>
      <c r="BG70">
        <v>0</v>
      </c>
      <c r="BH70">
        <v>0</v>
      </c>
      <c r="BI70">
        <v>0</v>
      </c>
      <c r="BJ70">
        <v>0</v>
      </c>
      <c r="BK70">
        <v>0</v>
      </c>
      <c r="BL70">
        <v>0</v>
      </c>
      <c r="BM70">
        <v>0</v>
      </c>
      <c r="BN70">
        <v>0</v>
      </c>
      <c r="BO70">
        <v>0</v>
      </c>
      <c r="BP70">
        <v>0</v>
      </c>
      <c r="BQ70">
        <v>0</v>
      </c>
      <c r="BR70">
        <v>0</v>
      </c>
      <c r="BS70">
        <v>0</v>
      </c>
      <c r="BT70">
        <v>0</v>
      </c>
      <c r="BU70">
        <v>0</v>
      </c>
      <c r="BV70">
        <v>0</v>
      </c>
      <c r="BW70">
        <v>0</v>
      </c>
      <c r="BX70">
        <v>0</v>
      </c>
      <c r="BY70">
        <v>0</v>
      </c>
      <c r="BZ70">
        <v>0</v>
      </c>
      <c r="CA70">
        <v>0</v>
      </c>
      <c r="CB70">
        <v>0</v>
      </c>
      <c r="CC70">
        <v>0</v>
      </c>
      <c r="CD70">
        <v>0</v>
      </c>
      <c r="CE70">
        <v>0</v>
      </c>
      <c r="CF70">
        <v>0</v>
      </c>
      <c r="CG70">
        <v>0</v>
      </c>
      <c r="CH70">
        <v>0</v>
      </c>
      <c r="CI70">
        <v>0</v>
      </c>
      <c r="CJ70">
        <v>0</v>
      </c>
      <c r="CK70">
        <v>0</v>
      </c>
      <c r="CL70">
        <v>0</v>
      </c>
      <c r="CM70">
        <v>0</v>
      </c>
      <c r="CN70">
        <v>0</v>
      </c>
      <c r="CO70">
        <v>0</v>
      </c>
      <c r="CP70">
        <v>0</v>
      </c>
      <c r="CQ70">
        <v>0</v>
      </c>
      <c r="CR70">
        <v>0</v>
      </c>
      <c r="CS70">
        <v>0</v>
      </c>
      <c r="CT70">
        <v>0</v>
      </c>
      <c r="CU70">
        <v>0</v>
      </c>
      <c r="CV70">
        <v>0</v>
      </c>
      <c r="CW70">
        <v>0</v>
      </c>
      <c r="CX70">
        <v>0</v>
      </c>
      <c r="CY70">
        <v>0</v>
      </c>
      <c r="CZ70">
        <v>0</v>
      </c>
      <c r="DA70">
        <v>0</v>
      </c>
      <c r="DB70">
        <v>0</v>
      </c>
      <c r="DC70">
        <v>0</v>
      </c>
      <c r="DD70">
        <v>0</v>
      </c>
      <c r="DE70">
        <v>0</v>
      </c>
      <c r="DF70">
        <v>0</v>
      </c>
      <c r="DG70">
        <v>0</v>
      </c>
      <c r="DH70">
        <v>0</v>
      </c>
      <c r="DI70">
        <v>0</v>
      </c>
      <c r="DJ70">
        <v>0</v>
      </c>
      <c r="DK70">
        <v>0</v>
      </c>
      <c r="DL70">
        <v>0</v>
      </c>
      <c r="DM70">
        <v>0</v>
      </c>
      <c r="DN70">
        <v>0</v>
      </c>
      <c r="DO70">
        <v>0</v>
      </c>
      <c r="DP70">
        <v>0</v>
      </c>
      <c r="DQ70">
        <v>0</v>
      </c>
      <c r="DR70">
        <v>0</v>
      </c>
      <c r="DS70">
        <v>0</v>
      </c>
      <c r="DT70">
        <v>0</v>
      </c>
      <c r="DU70">
        <v>0</v>
      </c>
      <c r="DV70">
        <v>0</v>
      </c>
      <c r="DW70">
        <v>0</v>
      </c>
      <c r="DX70">
        <v>0</v>
      </c>
      <c r="DY70">
        <v>0</v>
      </c>
      <c r="DZ70">
        <v>0</v>
      </c>
      <c r="EA70">
        <v>0</v>
      </c>
      <c r="EB70">
        <v>0</v>
      </c>
      <c r="EC70">
        <v>0</v>
      </c>
      <c r="ED70">
        <v>0</v>
      </c>
      <c r="EE70">
        <v>0</v>
      </c>
      <c r="EF70">
        <v>0</v>
      </c>
      <c r="EG70">
        <v>0</v>
      </c>
      <c r="EH70">
        <v>0</v>
      </c>
      <c r="EI70">
        <v>0</v>
      </c>
      <c r="EJ70">
        <v>0</v>
      </c>
      <c r="EK70">
        <v>0</v>
      </c>
      <c r="EL70">
        <v>0</v>
      </c>
      <c r="EM70">
        <v>0</v>
      </c>
      <c r="EN70">
        <v>0</v>
      </c>
      <c r="EO70">
        <v>0</v>
      </c>
      <c r="EP70">
        <v>0</v>
      </c>
      <c r="EQ70">
        <v>0</v>
      </c>
      <c r="ER70">
        <v>0</v>
      </c>
      <c r="ES70">
        <v>0</v>
      </c>
      <c r="ET70">
        <v>0</v>
      </c>
      <c r="EU70">
        <v>0</v>
      </c>
      <c r="EV70">
        <v>0</v>
      </c>
      <c r="EW70">
        <v>0</v>
      </c>
      <c r="EX70">
        <v>0</v>
      </c>
      <c r="EY70">
        <v>0</v>
      </c>
      <c r="EZ70">
        <v>0</v>
      </c>
      <c r="FA70">
        <v>0</v>
      </c>
      <c r="FB70">
        <v>0</v>
      </c>
      <c r="FC70">
        <v>0</v>
      </c>
      <c r="FD70">
        <v>0</v>
      </c>
      <c r="FE70">
        <v>0</v>
      </c>
      <c r="FF70">
        <v>0</v>
      </c>
      <c r="FG70">
        <v>0</v>
      </c>
      <c r="FH70">
        <v>0</v>
      </c>
      <c r="FI70">
        <v>0</v>
      </c>
      <c r="FJ70">
        <v>0</v>
      </c>
      <c r="FK70">
        <v>0</v>
      </c>
      <c r="FL70">
        <v>0</v>
      </c>
      <c r="FM70">
        <v>0</v>
      </c>
      <c r="FN70">
        <v>0</v>
      </c>
      <c r="FO70">
        <v>0</v>
      </c>
      <c r="FP70">
        <v>0</v>
      </c>
      <c r="FQ70">
        <v>0</v>
      </c>
      <c r="FR70">
        <v>0</v>
      </c>
      <c r="FS70">
        <v>0</v>
      </c>
      <c r="FT70">
        <v>0</v>
      </c>
      <c r="FU70">
        <v>0</v>
      </c>
      <c r="FV70">
        <v>0</v>
      </c>
      <c r="FW70">
        <v>0</v>
      </c>
      <c r="FX70">
        <v>0</v>
      </c>
      <c r="FY70">
        <v>0</v>
      </c>
      <c r="FZ70">
        <v>0</v>
      </c>
      <c r="GA70">
        <v>0</v>
      </c>
      <c r="GB70">
        <v>0</v>
      </c>
      <c r="GC70">
        <v>0</v>
      </c>
      <c r="GD70">
        <v>0</v>
      </c>
      <c r="GE70">
        <v>0</v>
      </c>
      <c r="GF70">
        <v>0</v>
      </c>
      <c r="GG70">
        <v>0</v>
      </c>
      <c r="GH70">
        <v>0</v>
      </c>
      <c r="GI70">
        <v>0</v>
      </c>
      <c r="GJ70">
        <v>0</v>
      </c>
      <c r="GK70">
        <v>0</v>
      </c>
      <c r="GL70">
        <v>0</v>
      </c>
      <c r="GM70">
        <v>0</v>
      </c>
      <c r="GN70">
        <v>0</v>
      </c>
      <c r="GO70">
        <v>0</v>
      </c>
      <c r="GP70">
        <v>0</v>
      </c>
      <c r="GQ70">
        <v>0</v>
      </c>
      <c r="GR70">
        <v>0</v>
      </c>
      <c r="GS70">
        <v>0</v>
      </c>
      <c r="GT70">
        <v>1350444</v>
      </c>
      <c r="GU70">
        <v>11406</v>
      </c>
    </row>
    <row r="71" spans="1:203" x14ac:dyDescent="0.2">
      <c r="A71" t="str">
        <v>Test 68</v>
      </c>
      <c r="B71" t="str">
        <v>Test compound</v>
      </c>
      <c r="C71" t="str">
        <v>Target Response</v>
      </c>
      <c r="D71">
        <v>0</v>
      </c>
      <c r="E71">
        <v>0</v>
      </c>
      <c r="F71">
        <v>0</v>
      </c>
      <c r="G71">
        <v>0</v>
      </c>
      <c r="H71">
        <v>0</v>
      </c>
      <c r="I71">
        <v>0</v>
      </c>
      <c r="J71">
        <v>0</v>
      </c>
      <c r="K71">
        <v>0</v>
      </c>
      <c r="L71">
        <v>0</v>
      </c>
      <c r="M71">
        <v>0</v>
      </c>
      <c r="N71">
        <v>0</v>
      </c>
      <c r="O71">
        <v>0</v>
      </c>
      <c r="P71">
        <v>0</v>
      </c>
      <c r="Q71">
        <v>0</v>
      </c>
      <c r="R71">
        <v>0</v>
      </c>
      <c r="S71">
        <v>0</v>
      </c>
      <c r="T71">
        <v>0</v>
      </c>
      <c r="U71">
        <v>0</v>
      </c>
      <c r="V71">
        <v>0</v>
      </c>
      <c r="W71">
        <v>0</v>
      </c>
      <c r="X71">
        <v>0</v>
      </c>
      <c r="Y71">
        <v>0</v>
      </c>
      <c r="Z71">
        <v>0</v>
      </c>
      <c r="AA71">
        <v>0</v>
      </c>
      <c r="AB71">
        <v>0</v>
      </c>
      <c r="AC71">
        <v>0</v>
      </c>
      <c r="AD71">
        <v>0</v>
      </c>
      <c r="AE71">
        <v>0</v>
      </c>
      <c r="AF71">
        <v>0</v>
      </c>
      <c r="AG71">
        <v>0</v>
      </c>
      <c r="AH71">
        <v>0</v>
      </c>
      <c r="AI71">
        <v>0</v>
      </c>
      <c r="AJ71">
        <v>0</v>
      </c>
      <c r="AK71">
        <v>0</v>
      </c>
      <c r="AL71">
        <v>0</v>
      </c>
      <c r="AM71">
        <v>0</v>
      </c>
      <c r="AN71">
        <v>0</v>
      </c>
      <c r="AO71">
        <v>0</v>
      </c>
      <c r="AP71">
        <v>0</v>
      </c>
      <c r="AQ71">
        <v>0</v>
      </c>
      <c r="AR71">
        <v>0</v>
      </c>
      <c r="AS71">
        <v>0</v>
      </c>
      <c r="AT71">
        <v>0</v>
      </c>
      <c r="AU71">
        <v>0</v>
      </c>
      <c r="AV71">
        <v>0</v>
      </c>
      <c r="AW71">
        <v>0</v>
      </c>
      <c r="AX71">
        <v>0</v>
      </c>
      <c r="AY71">
        <v>0</v>
      </c>
      <c r="AZ71">
        <v>0</v>
      </c>
      <c r="BA71">
        <v>0</v>
      </c>
      <c r="BB71">
        <v>0</v>
      </c>
      <c r="BC71">
        <v>0</v>
      </c>
      <c r="BD71">
        <v>0</v>
      </c>
      <c r="BE71">
        <v>0</v>
      </c>
      <c r="BF71">
        <v>0</v>
      </c>
      <c r="BG71">
        <v>0</v>
      </c>
      <c r="BH71">
        <v>0</v>
      </c>
      <c r="BI71">
        <v>0</v>
      </c>
      <c r="BJ71">
        <v>0</v>
      </c>
      <c r="BK71">
        <v>0</v>
      </c>
      <c r="BL71">
        <v>0</v>
      </c>
      <c r="BM71">
        <v>0</v>
      </c>
      <c r="BN71">
        <v>0</v>
      </c>
      <c r="BO71">
        <v>0</v>
      </c>
      <c r="BP71">
        <v>0</v>
      </c>
      <c r="BQ71">
        <v>0</v>
      </c>
      <c r="BR71">
        <v>0</v>
      </c>
      <c r="BS71">
        <v>0</v>
      </c>
      <c r="BT71">
        <v>0</v>
      </c>
      <c r="BU71">
        <v>0</v>
      </c>
      <c r="BV71">
        <v>0</v>
      </c>
      <c r="BW71">
        <v>0</v>
      </c>
      <c r="BX71">
        <v>0</v>
      </c>
      <c r="BY71">
        <v>0</v>
      </c>
      <c r="BZ71">
        <v>0</v>
      </c>
      <c r="CA71">
        <v>0</v>
      </c>
      <c r="CB71">
        <v>0</v>
      </c>
      <c r="CC71">
        <v>0</v>
      </c>
      <c r="CD71">
        <v>0</v>
      </c>
      <c r="CE71">
        <v>0</v>
      </c>
      <c r="CF71">
        <v>0</v>
      </c>
      <c r="CG71">
        <v>0</v>
      </c>
      <c r="CH71">
        <v>0</v>
      </c>
      <c r="CI71">
        <v>0</v>
      </c>
      <c r="CJ71">
        <v>0</v>
      </c>
      <c r="CK71">
        <v>0</v>
      </c>
      <c r="CL71">
        <v>0</v>
      </c>
      <c r="CM71">
        <v>0</v>
      </c>
      <c r="CN71">
        <v>0</v>
      </c>
      <c r="CO71">
        <v>0</v>
      </c>
      <c r="CP71">
        <v>0</v>
      </c>
      <c r="CQ71">
        <v>0</v>
      </c>
      <c r="CR71">
        <v>0</v>
      </c>
      <c r="CS71">
        <v>0</v>
      </c>
      <c r="CT71">
        <v>0</v>
      </c>
      <c r="CU71">
        <v>0</v>
      </c>
      <c r="CV71">
        <v>0</v>
      </c>
      <c r="CW71">
        <v>0</v>
      </c>
      <c r="CX71">
        <v>0</v>
      </c>
      <c r="CY71">
        <v>0</v>
      </c>
      <c r="CZ71">
        <v>0</v>
      </c>
      <c r="DA71">
        <v>0</v>
      </c>
      <c r="DB71">
        <v>0</v>
      </c>
      <c r="DC71">
        <v>0</v>
      </c>
      <c r="DD71">
        <v>0</v>
      </c>
      <c r="DE71">
        <v>0</v>
      </c>
      <c r="DF71">
        <v>0</v>
      </c>
      <c r="DG71">
        <v>0</v>
      </c>
      <c r="DH71">
        <v>0</v>
      </c>
      <c r="DI71">
        <v>0</v>
      </c>
      <c r="DJ71">
        <v>0</v>
      </c>
      <c r="DK71">
        <v>0</v>
      </c>
      <c r="DL71">
        <v>0</v>
      </c>
      <c r="DM71">
        <v>0</v>
      </c>
      <c r="DN71">
        <v>0</v>
      </c>
      <c r="DO71">
        <v>0</v>
      </c>
      <c r="DP71">
        <v>0</v>
      </c>
      <c r="DQ71">
        <v>0</v>
      </c>
      <c r="DR71">
        <v>0</v>
      </c>
      <c r="DS71">
        <v>0</v>
      </c>
      <c r="DT71">
        <v>0</v>
      </c>
      <c r="DU71">
        <v>0</v>
      </c>
      <c r="DV71">
        <v>0</v>
      </c>
      <c r="DW71">
        <v>0</v>
      </c>
      <c r="DX71">
        <v>0</v>
      </c>
      <c r="DY71">
        <v>0</v>
      </c>
      <c r="DZ71">
        <v>0</v>
      </c>
      <c r="EA71">
        <v>0</v>
      </c>
      <c r="EB71">
        <v>0</v>
      </c>
      <c r="EC71">
        <v>0</v>
      </c>
      <c r="ED71">
        <v>0</v>
      </c>
      <c r="EE71">
        <v>0</v>
      </c>
      <c r="EF71">
        <v>0</v>
      </c>
      <c r="EG71">
        <v>0</v>
      </c>
      <c r="EH71">
        <v>0</v>
      </c>
      <c r="EI71">
        <v>0</v>
      </c>
      <c r="EJ71">
        <v>0</v>
      </c>
      <c r="EK71">
        <v>0</v>
      </c>
      <c r="EL71">
        <v>0</v>
      </c>
      <c r="EM71">
        <v>0</v>
      </c>
      <c r="EN71">
        <v>0</v>
      </c>
      <c r="EO71">
        <v>0</v>
      </c>
      <c r="EP71">
        <v>0</v>
      </c>
      <c r="EQ71">
        <v>0</v>
      </c>
      <c r="ER71">
        <v>0</v>
      </c>
      <c r="ES71">
        <v>0</v>
      </c>
      <c r="ET71">
        <v>0</v>
      </c>
      <c r="EU71">
        <v>0</v>
      </c>
      <c r="EV71">
        <v>0</v>
      </c>
      <c r="EW71">
        <v>0</v>
      </c>
      <c r="EX71">
        <v>0</v>
      </c>
      <c r="EY71">
        <v>0</v>
      </c>
      <c r="EZ71">
        <v>0</v>
      </c>
      <c r="FA71">
        <v>0</v>
      </c>
      <c r="FB71">
        <v>0</v>
      </c>
      <c r="FC71">
        <v>0</v>
      </c>
      <c r="FD71">
        <v>0</v>
      </c>
      <c r="FE71">
        <v>0</v>
      </c>
      <c r="FF71">
        <v>0</v>
      </c>
      <c r="FG71">
        <v>0</v>
      </c>
      <c r="FH71">
        <v>0</v>
      </c>
      <c r="FI71">
        <v>0</v>
      </c>
      <c r="FJ71">
        <v>0</v>
      </c>
      <c r="FK71">
        <v>0</v>
      </c>
      <c r="FL71">
        <v>0</v>
      </c>
      <c r="FM71">
        <v>0</v>
      </c>
      <c r="FN71">
        <v>0</v>
      </c>
      <c r="FO71">
        <v>0</v>
      </c>
      <c r="FP71">
        <v>0</v>
      </c>
      <c r="FQ71">
        <v>0</v>
      </c>
      <c r="FR71">
        <v>0</v>
      </c>
      <c r="FS71">
        <v>0</v>
      </c>
      <c r="FT71">
        <v>0</v>
      </c>
      <c r="FU71">
        <v>0</v>
      </c>
      <c r="FV71">
        <v>0</v>
      </c>
      <c r="FW71">
        <v>0</v>
      </c>
      <c r="FX71">
        <v>0</v>
      </c>
      <c r="FY71">
        <v>0</v>
      </c>
      <c r="FZ71">
        <v>0</v>
      </c>
      <c r="GA71">
        <v>0</v>
      </c>
      <c r="GB71">
        <v>0</v>
      </c>
      <c r="GC71">
        <v>0</v>
      </c>
      <c r="GD71">
        <v>0</v>
      </c>
      <c r="GE71">
        <v>0</v>
      </c>
      <c r="GF71">
        <v>0</v>
      </c>
      <c r="GG71">
        <v>0</v>
      </c>
      <c r="GH71">
        <v>0</v>
      </c>
      <c r="GI71">
        <v>0</v>
      </c>
      <c r="GJ71">
        <v>0</v>
      </c>
      <c r="GK71">
        <v>0</v>
      </c>
      <c r="GL71">
        <v>0</v>
      </c>
      <c r="GM71">
        <v>0</v>
      </c>
      <c r="GN71">
        <v>0</v>
      </c>
      <c r="GO71">
        <v>0</v>
      </c>
      <c r="GP71">
        <v>0</v>
      </c>
      <c r="GQ71">
        <v>0</v>
      </c>
      <c r="GR71">
        <v>0</v>
      </c>
      <c r="GS71">
        <v>0</v>
      </c>
      <c r="GT71">
        <v>1361010</v>
      </c>
      <c r="GU71">
        <v>8294</v>
      </c>
    </row>
    <row r="72" spans="1:203" x14ac:dyDescent="0.2">
      <c r="A72" t="str">
        <v>Test 69</v>
      </c>
      <c r="B72" t="str">
        <v>Test compound</v>
      </c>
      <c r="C72" t="str">
        <v>Target Response</v>
      </c>
      <c r="D72">
        <v>0</v>
      </c>
      <c r="E72">
        <v>0</v>
      </c>
      <c r="F72">
        <v>0</v>
      </c>
      <c r="G72">
        <v>0</v>
      </c>
      <c r="H72">
        <v>0</v>
      </c>
      <c r="I72">
        <v>0</v>
      </c>
      <c r="J72">
        <v>0</v>
      </c>
      <c r="K72">
        <v>0</v>
      </c>
      <c r="L72">
        <v>0</v>
      </c>
      <c r="M72">
        <v>0</v>
      </c>
      <c r="N72">
        <v>0</v>
      </c>
      <c r="O72">
        <v>0</v>
      </c>
      <c r="P72">
        <v>0</v>
      </c>
      <c r="Q72">
        <v>0</v>
      </c>
      <c r="R72">
        <v>0</v>
      </c>
      <c r="S72">
        <v>0</v>
      </c>
      <c r="T72">
        <v>0</v>
      </c>
      <c r="U72">
        <v>0</v>
      </c>
      <c r="V72">
        <v>0</v>
      </c>
      <c r="W72">
        <v>0</v>
      </c>
      <c r="X72">
        <v>0</v>
      </c>
      <c r="Y72">
        <v>0</v>
      </c>
      <c r="Z72">
        <v>0</v>
      </c>
      <c r="AA72">
        <v>0</v>
      </c>
      <c r="AB72">
        <v>0</v>
      </c>
      <c r="AC72">
        <v>0</v>
      </c>
      <c r="AD72">
        <v>0</v>
      </c>
      <c r="AE72">
        <v>0</v>
      </c>
      <c r="AF72">
        <v>0</v>
      </c>
      <c r="AG72">
        <v>0</v>
      </c>
      <c r="AH72">
        <v>0</v>
      </c>
      <c r="AI72">
        <v>0</v>
      </c>
      <c r="AJ72">
        <v>0</v>
      </c>
      <c r="AK72">
        <v>0</v>
      </c>
      <c r="AL72">
        <v>0</v>
      </c>
      <c r="AM72">
        <v>0</v>
      </c>
      <c r="AN72">
        <v>0</v>
      </c>
      <c r="AO72">
        <v>0</v>
      </c>
      <c r="AP72">
        <v>0</v>
      </c>
      <c r="AQ72">
        <v>0</v>
      </c>
      <c r="AR72">
        <v>0</v>
      </c>
      <c r="AS72">
        <v>0</v>
      </c>
      <c r="AT72">
        <v>0</v>
      </c>
      <c r="AU72">
        <v>0</v>
      </c>
      <c r="AV72">
        <v>0</v>
      </c>
      <c r="AW72">
        <v>0</v>
      </c>
      <c r="AX72">
        <v>0</v>
      </c>
      <c r="AY72">
        <v>0</v>
      </c>
      <c r="AZ72">
        <v>0</v>
      </c>
      <c r="BA72">
        <v>0</v>
      </c>
      <c r="BB72">
        <v>0</v>
      </c>
      <c r="BC72">
        <v>0</v>
      </c>
      <c r="BD72">
        <v>0</v>
      </c>
      <c r="BE72">
        <v>0</v>
      </c>
      <c r="BF72">
        <v>0</v>
      </c>
      <c r="BG72">
        <v>0</v>
      </c>
      <c r="BH72">
        <v>0</v>
      </c>
      <c r="BI72">
        <v>0</v>
      </c>
      <c r="BJ72">
        <v>0</v>
      </c>
      <c r="BK72">
        <v>0</v>
      </c>
      <c r="BL72">
        <v>0</v>
      </c>
      <c r="BM72">
        <v>0</v>
      </c>
      <c r="BN72">
        <v>0</v>
      </c>
      <c r="BO72">
        <v>0</v>
      </c>
      <c r="BP72">
        <v>0</v>
      </c>
      <c r="BQ72">
        <v>0</v>
      </c>
      <c r="BR72">
        <v>0</v>
      </c>
      <c r="BS72">
        <v>0</v>
      </c>
      <c r="BT72">
        <v>0</v>
      </c>
      <c r="BU72">
        <v>0</v>
      </c>
      <c r="BV72">
        <v>0</v>
      </c>
      <c r="BW72">
        <v>0</v>
      </c>
      <c r="BX72">
        <v>0</v>
      </c>
      <c r="BY72">
        <v>0</v>
      </c>
      <c r="BZ72">
        <v>0</v>
      </c>
      <c r="CA72">
        <v>0</v>
      </c>
      <c r="CB72">
        <v>0</v>
      </c>
      <c r="CC72">
        <v>0</v>
      </c>
      <c r="CD72">
        <v>0</v>
      </c>
      <c r="CE72">
        <v>0</v>
      </c>
      <c r="CF72">
        <v>0</v>
      </c>
      <c r="CG72">
        <v>0</v>
      </c>
      <c r="CH72">
        <v>0</v>
      </c>
      <c r="CI72">
        <v>0</v>
      </c>
      <c r="CJ72">
        <v>0</v>
      </c>
      <c r="CK72">
        <v>0</v>
      </c>
      <c r="CL72">
        <v>0</v>
      </c>
      <c r="CM72">
        <v>0</v>
      </c>
      <c r="CN72">
        <v>0</v>
      </c>
      <c r="CO72">
        <v>0</v>
      </c>
      <c r="CP72">
        <v>0</v>
      </c>
      <c r="CQ72">
        <v>0</v>
      </c>
      <c r="CR72">
        <v>0</v>
      </c>
      <c r="CS72">
        <v>0</v>
      </c>
      <c r="CT72">
        <v>0</v>
      </c>
      <c r="CU72">
        <v>0</v>
      </c>
      <c r="CV72">
        <v>0</v>
      </c>
      <c r="CW72">
        <v>0</v>
      </c>
      <c r="CX72">
        <v>0</v>
      </c>
      <c r="CY72">
        <v>0</v>
      </c>
      <c r="CZ72">
        <v>0</v>
      </c>
      <c r="DA72">
        <v>0</v>
      </c>
      <c r="DB72">
        <v>0</v>
      </c>
      <c r="DC72">
        <v>0</v>
      </c>
      <c r="DD72">
        <v>0</v>
      </c>
      <c r="DE72">
        <v>0</v>
      </c>
      <c r="DF72">
        <v>0</v>
      </c>
      <c r="DG72">
        <v>0</v>
      </c>
      <c r="DH72">
        <v>0</v>
      </c>
      <c r="DI72">
        <v>0</v>
      </c>
      <c r="DJ72">
        <v>0</v>
      </c>
      <c r="DK72">
        <v>0</v>
      </c>
      <c r="DL72">
        <v>0</v>
      </c>
      <c r="DM72">
        <v>0</v>
      </c>
      <c r="DN72">
        <v>0</v>
      </c>
      <c r="DO72">
        <v>0</v>
      </c>
      <c r="DP72">
        <v>0</v>
      </c>
      <c r="DQ72">
        <v>0</v>
      </c>
      <c r="DR72">
        <v>0</v>
      </c>
      <c r="DS72">
        <v>0</v>
      </c>
      <c r="DT72">
        <v>0</v>
      </c>
      <c r="DU72">
        <v>0</v>
      </c>
      <c r="DV72">
        <v>0</v>
      </c>
      <c r="DW72">
        <v>0</v>
      </c>
      <c r="DX72">
        <v>0</v>
      </c>
      <c r="DY72">
        <v>0</v>
      </c>
      <c r="DZ72">
        <v>0</v>
      </c>
      <c r="EA72">
        <v>0</v>
      </c>
      <c r="EB72">
        <v>0</v>
      </c>
      <c r="EC72">
        <v>0</v>
      </c>
      <c r="ED72">
        <v>0</v>
      </c>
      <c r="EE72">
        <v>0</v>
      </c>
      <c r="EF72">
        <v>0</v>
      </c>
      <c r="EG72">
        <v>0</v>
      </c>
      <c r="EH72">
        <v>0</v>
      </c>
      <c r="EI72">
        <v>0</v>
      </c>
      <c r="EJ72">
        <v>0</v>
      </c>
      <c r="EK72">
        <v>0</v>
      </c>
      <c r="EL72">
        <v>0</v>
      </c>
      <c r="EM72">
        <v>0</v>
      </c>
      <c r="EN72">
        <v>0</v>
      </c>
      <c r="EO72">
        <v>0</v>
      </c>
      <c r="EP72">
        <v>0</v>
      </c>
      <c r="EQ72">
        <v>0</v>
      </c>
      <c r="ER72">
        <v>0</v>
      </c>
      <c r="ES72">
        <v>0</v>
      </c>
      <c r="ET72">
        <v>0</v>
      </c>
      <c r="EU72">
        <v>0</v>
      </c>
      <c r="EV72">
        <v>0</v>
      </c>
      <c r="EW72">
        <v>0</v>
      </c>
      <c r="EX72">
        <v>0</v>
      </c>
      <c r="EY72">
        <v>0</v>
      </c>
      <c r="EZ72">
        <v>0</v>
      </c>
      <c r="FA72">
        <v>0</v>
      </c>
      <c r="FB72">
        <v>0</v>
      </c>
      <c r="FC72">
        <v>0</v>
      </c>
      <c r="FD72">
        <v>0</v>
      </c>
      <c r="FE72">
        <v>0</v>
      </c>
      <c r="FF72">
        <v>0</v>
      </c>
      <c r="FG72">
        <v>0</v>
      </c>
      <c r="FH72">
        <v>0</v>
      </c>
      <c r="FI72">
        <v>0</v>
      </c>
      <c r="FJ72">
        <v>0</v>
      </c>
      <c r="FK72">
        <v>0</v>
      </c>
      <c r="FL72">
        <v>0</v>
      </c>
      <c r="FM72">
        <v>0</v>
      </c>
      <c r="FN72">
        <v>0</v>
      </c>
      <c r="FO72">
        <v>0</v>
      </c>
      <c r="FP72">
        <v>0</v>
      </c>
      <c r="FQ72">
        <v>0</v>
      </c>
      <c r="FR72">
        <v>0</v>
      </c>
      <c r="FS72">
        <v>0</v>
      </c>
      <c r="FT72">
        <v>0</v>
      </c>
      <c r="FU72">
        <v>0</v>
      </c>
      <c r="FV72">
        <v>0</v>
      </c>
      <c r="FW72">
        <v>0</v>
      </c>
      <c r="FX72">
        <v>0</v>
      </c>
      <c r="FY72">
        <v>0</v>
      </c>
      <c r="FZ72">
        <v>0</v>
      </c>
      <c r="GA72">
        <v>0</v>
      </c>
      <c r="GB72">
        <v>0</v>
      </c>
      <c r="GC72">
        <v>0</v>
      </c>
      <c r="GD72">
        <v>0</v>
      </c>
      <c r="GE72">
        <v>0</v>
      </c>
      <c r="GF72">
        <v>0</v>
      </c>
      <c r="GG72">
        <v>0</v>
      </c>
      <c r="GH72">
        <v>0</v>
      </c>
      <c r="GI72">
        <v>0</v>
      </c>
      <c r="GJ72">
        <v>0</v>
      </c>
      <c r="GK72">
        <v>0</v>
      </c>
      <c r="GL72">
        <v>0</v>
      </c>
      <c r="GM72">
        <v>0</v>
      </c>
      <c r="GN72">
        <v>0</v>
      </c>
      <c r="GO72">
        <v>0</v>
      </c>
      <c r="GP72">
        <v>0</v>
      </c>
      <c r="GQ72">
        <v>0</v>
      </c>
      <c r="GR72">
        <v>0</v>
      </c>
      <c r="GS72">
        <v>0</v>
      </c>
      <c r="GT72">
        <v>3953119</v>
      </c>
      <c r="GU72">
        <v>20362</v>
      </c>
    </row>
    <row r="73" spans="1:203" x14ac:dyDescent="0.2">
      <c r="A73" t="str">
        <v>Test 70</v>
      </c>
      <c r="B73" t="str">
        <v>Test compound</v>
      </c>
      <c r="C73" t="str">
        <v>Target Response</v>
      </c>
      <c r="D73">
        <v>0</v>
      </c>
      <c r="E73">
        <v>0</v>
      </c>
      <c r="F73">
        <v>0</v>
      </c>
      <c r="G73">
        <v>0</v>
      </c>
      <c r="H73">
        <v>0</v>
      </c>
      <c r="I73">
        <v>0</v>
      </c>
      <c r="J73">
        <v>0</v>
      </c>
      <c r="K73">
        <v>0</v>
      </c>
      <c r="L73">
        <v>0</v>
      </c>
      <c r="M73">
        <v>0</v>
      </c>
      <c r="N73">
        <v>0</v>
      </c>
      <c r="O73">
        <v>0</v>
      </c>
      <c r="P73">
        <v>0</v>
      </c>
      <c r="Q73">
        <v>0</v>
      </c>
      <c r="R73">
        <v>0</v>
      </c>
      <c r="S73">
        <v>0</v>
      </c>
      <c r="T73">
        <v>0</v>
      </c>
      <c r="U73">
        <v>0</v>
      </c>
      <c r="V73">
        <v>0</v>
      </c>
      <c r="W73">
        <v>0</v>
      </c>
      <c r="X73">
        <v>0</v>
      </c>
      <c r="Y73">
        <v>0</v>
      </c>
      <c r="Z73">
        <v>0</v>
      </c>
      <c r="AA73">
        <v>0</v>
      </c>
      <c r="AB73">
        <v>0</v>
      </c>
      <c r="AC73">
        <v>0</v>
      </c>
      <c r="AD73">
        <v>0</v>
      </c>
      <c r="AE73">
        <v>0</v>
      </c>
      <c r="AF73">
        <v>0</v>
      </c>
      <c r="AG73">
        <v>0</v>
      </c>
      <c r="AH73">
        <v>0</v>
      </c>
      <c r="AI73">
        <v>0</v>
      </c>
      <c r="AJ73">
        <v>0</v>
      </c>
      <c r="AK73">
        <v>0</v>
      </c>
      <c r="AL73">
        <v>0</v>
      </c>
      <c r="AM73">
        <v>0</v>
      </c>
      <c r="AN73">
        <v>0</v>
      </c>
      <c r="AO73">
        <v>0</v>
      </c>
      <c r="AP73">
        <v>0</v>
      </c>
      <c r="AQ73">
        <v>0</v>
      </c>
      <c r="AR73">
        <v>0</v>
      </c>
      <c r="AS73">
        <v>0</v>
      </c>
      <c r="AT73">
        <v>0</v>
      </c>
      <c r="AU73">
        <v>0</v>
      </c>
      <c r="AV73">
        <v>0</v>
      </c>
      <c r="AW73">
        <v>0</v>
      </c>
      <c r="AX73">
        <v>0</v>
      </c>
      <c r="AY73">
        <v>0</v>
      </c>
      <c r="AZ73">
        <v>0</v>
      </c>
      <c r="BA73">
        <v>0</v>
      </c>
      <c r="BB73">
        <v>0</v>
      </c>
      <c r="BC73">
        <v>0</v>
      </c>
      <c r="BD73">
        <v>0</v>
      </c>
      <c r="BE73">
        <v>0</v>
      </c>
      <c r="BF73">
        <v>0</v>
      </c>
      <c r="BG73">
        <v>0</v>
      </c>
      <c r="BH73">
        <v>0</v>
      </c>
      <c r="BI73">
        <v>0</v>
      </c>
      <c r="BJ73">
        <v>0</v>
      </c>
      <c r="BK73">
        <v>0</v>
      </c>
      <c r="BL73">
        <v>0</v>
      </c>
      <c r="BM73">
        <v>0</v>
      </c>
      <c r="BN73">
        <v>0</v>
      </c>
      <c r="BO73">
        <v>0</v>
      </c>
      <c r="BP73">
        <v>0</v>
      </c>
      <c r="BQ73">
        <v>0</v>
      </c>
      <c r="BR73">
        <v>0</v>
      </c>
      <c r="BS73">
        <v>0</v>
      </c>
      <c r="BT73">
        <v>0</v>
      </c>
      <c r="BU73">
        <v>0</v>
      </c>
      <c r="BV73">
        <v>0</v>
      </c>
      <c r="BW73">
        <v>0</v>
      </c>
      <c r="BX73">
        <v>0</v>
      </c>
      <c r="BY73">
        <v>0</v>
      </c>
      <c r="BZ73">
        <v>0</v>
      </c>
      <c r="CA73">
        <v>0</v>
      </c>
      <c r="CB73">
        <v>0</v>
      </c>
      <c r="CC73">
        <v>0</v>
      </c>
      <c r="CD73">
        <v>0</v>
      </c>
      <c r="CE73">
        <v>0</v>
      </c>
      <c r="CF73">
        <v>0</v>
      </c>
      <c r="CG73">
        <v>0</v>
      </c>
      <c r="CH73">
        <v>0</v>
      </c>
      <c r="CI73">
        <v>0</v>
      </c>
      <c r="CJ73">
        <v>0</v>
      </c>
      <c r="CK73">
        <v>0</v>
      </c>
      <c r="CL73">
        <v>0</v>
      </c>
      <c r="CM73">
        <v>0</v>
      </c>
      <c r="CN73">
        <v>0</v>
      </c>
      <c r="CO73">
        <v>0</v>
      </c>
      <c r="CP73">
        <v>0</v>
      </c>
      <c r="CQ73">
        <v>0</v>
      </c>
      <c r="CR73">
        <v>0</v>
      </c>
      <c r="CS73">
        <v>0</v>
      </c>
      <c r="CT73">
        <v>0</v>
      </c>
      <c r="CU73">
        <v>0</v>
      </c>
      <c r="CV73">
        <v>0</v>
      </c>
      <c r="CW73">
        <v>0</v>
      </c>
      <c r="CX73">
        <v>0</v>
      </c>
      <c r="CY73">
        <v>0</v>
      </c>
      <c r="CZ73">
        <v>0</v>
      </c>
      <c r="DA73">
        <v>0</v>
      </c>
      <c r="DB73">
        <v>0</v>
      </c>
      <c r="DC73">
        <v>0</v>
      </c>
      <c r="DD73">
        <v>0</v>
      </c>
      <c r="DE73">
        <v>0</v>
      </c>
      <c r="DF73">
        <v>0</v>
      </c>
      <c r="DG73">
        <v>0</v>
      </c>
      <c r="DH73">
        <v>0</v>
      </c>
      <c r="DI73">
        <v>0</v>
      </c>
      <c r="DJ73">
        <v>0</v>
      </c>
      <c r="DK73">
        <v>0</v>
      </c>
      <c r="DL73">
        <v>0</v>
      </c>
      <c r="DM73">
        <v>0</v>
      </c>
      <c r="DN73">
        <v>0</v>
      </c>
      <c r="DO73">
        <v>0</v>
      </c>
      <c r="DP73">
        <v>0</v>
      </c>
      <c r="DQ73">
        <v>0</v>
      </c>
      <c r="DR73">
        <v>0</v>
      </c>
      <c r="DS73">
        <v>0</v>
      </c>
      <c r="DT73">
        <v>0</v>
      </c>
      <c r="DU73">
        <v>0</v>
      </c>
      <c r="DV73">
        <v>0</v>
      </c>
      <c r="DW73">
        <v>0</v>
      </c>
      <c r="DX73">
        <v>0</v>
      </c>
      <c r="DY73">
        <v>0</v>
      </c>
      <c r="DZ73">
        <v>0</v>
      </c>
      <c r="EA73">
        <v>0</v>
      </c>
      <c r="EB73">
        <v>0</v>
      </c>
      <c r="EC73">
        <v>0</v>
      </c>
      <c r="ED73">
        <v>0</v>
      </c>
      <c r="EE73">
        <v>0</v>
      </c>
      <c r="EF73">
        <v>0</v>
      </c>
      <c r="EG73">
        <v>0</v>
      </c>
      <c r="EH73">
        <v>0</v>
      </c>
      <c r="EI73">
        <v>0</v>
      </c>
      <c r="EJ73">
        <v>0</v>
      </c>
      <c r="EK73">
        <v>0</v>
      </c>
      <c r="EL73">
        <v>0</v>
      </c>
      <c r="EM73">
        <v>0</v>
      </c>
      <c r="EN73">
        <v>0</v>
      </c>
      <c r="EO73">
        <v>0</v>
      </c>
      <c r="EP73">
        <v>0</v>
      </c>
      <c r="EQ73">
        <v>0</v>
      </c>
      <c r="ER73">
        <v>0</v>
      </c>
      <c r="ES73">
        <v>0</v>
      </c>
      <c r="ET73">
        <v>0</v>
      </c>
      <c r="EU73">
        <v>0</v>
      </c>
      <c r="EV73">
        <v>0</v>
      </c>
      <c r="EW73">
        <v>0</v>
      </c>
      <c r="EX73">
        <v>0</v>
      </c>
      <c r="EY73">
        <v>0</v>
      </c>
      <c r="EZ73">
        <v>0</v>
      </c>
      <c r="FA73">
        <v>0</v>
      </c>
      <c r="FB73">
        <v>0</v>
      </c>
      <c r="FC73">
        <v>0</v>
      </c>
      <c r="FD73">
        <v>0</v>
      </c>
      <c r="FE73">
        <v>0</v>
      </c>
      <c r="FF73">
        <v>0</v>
      </c>
      <c r="FG73">
        <v>0</v>
      </c>
      <c r="FH73">
        <v>0</v>
      </c>
      <c r="FI73">
        <v>0</v>
      </c>
      <c r="FJ73">
        <v>0</v>
      </c>
      <c r="FK73">
        <v>0</v>
      </c>
      <c r="FL73">
        <v>0</v>
      </c>
      <c r="FM73">
        <v>0</v>
      </c>
      <c r="FN73">
        <v>0</v>
      </c>
      <c r="FO73">
        <v>0</v>
      </c>
      <c r="FP73">
        <v>0</v>
      </c>
      <c r="FQ73">
        <v>0</v>
      </c>
      <c r="FR73">
        <v>0</v>
      </c>
      <c r="FS73">
        <v>0</v>
      </c>
      <c r="FT73">
        <v>0</v>
      </c>
      <c r="FU73">
        <v>0</v>
      </c>
      <c r="FV73">
        <v>0</v>
      </c>
      <c r="FW73">
        <v>0</v>
      </c>
      <c r="FX73">
        <v>0</v>
      </c>
      <c r="FY73">
        <v>0</v>
      </c>
      <c r="FZ73">
        <v>0</v>
      </c>
      <c r="GA73">
        <v>0</v>
      </c>
      <c r="GB73">
        <v>0</v>
      </c>
      <c r="GC73">
        <v>0</v>
      </c>
      <c r="GD73">
        <v>0</v>
      </c>
      <c r="GE73">
        <v>0</v>
      </c>
      <c r="GF73">
        <v>0</v>
      </c>
      <c r="GG73">
        <v>0</v>
      </c>
      <c r="GH73">
        <v>0</v>
      </c>
      <c r="GI73">
        <v>0</v>
      </c>
      <c r="GJ73">
        <v>0</v>
      </c>
      <c r="GK73">
        <v>0</v>
      </c>
      <c r="GL73">
        <v>0</v>
      </c>
      <c r="GM73">
        <v>0</v>
      </c>
      <c r="GN73">
        <v>0</v>
      </c>
      <c r="GO73">
        <v>0</v>
      </c>
      <c r="GP73">
        <v>0</v>
      </c>
      <c r="GQ73">
        <v>0</v>
      </c>
      <c r="GR73">
        <v>0</v>
      </c>
      <c r="GS73">
        <v>0</v>
      </c>
      <c r="GT73">
        <v>4705178</v>
      </c>
      <c r="GU73">
        <v>20054</v>
      </c>
    </row>
    <row r="74" spans="1:203" x14ac:dyDescent="0.2">
      <c r="A74" t="str">
        <v>Test 71</v>
      </c>
      <c r="B74" t="str">
        <v>Test compound</v>
      </c>
      <c r="C74" t="str">
        <v>Target Response</v>
      </c>
      <c r="D74">
        <v>0</v>
      </c>
      <c r="E74">
        <v>0</v>
      </c>
      <c r="F74">
        <v>0</v>
      </c>
      <c r="G74">
        <v>0</v>
      </c>
      <c r="H74">
        <v>0</v>
      </c>
      <c r="I74">
        <v>0</v>
      </c>
      <c r="J74">
        <v>0</v>
      </c>
      <c r="K74">
        <v>0</v>
      </c>
      <c r="L74">
        <v>0</v>
      </c>
      <c r="M74">
        <v>0</v>
      </c>
      <c r="N74">
        <v>0</v>
      </c>
      <c r="O74">
        <v>0</v>
      </c>
      <c r="P74">
        <v>0</v>
      </c>
      <c r="Q74">
        <v>0</v>
      </c>
      <c r="R74">
        <v>0</v>
      </c>
      <c r="S74">
        <v>0</v>
      </c>
      <c r="T74">
        <v>0</v>
      </c>
      <c r="U74">
        <v>0</v>
      </c>
      <c r="V74">
        <v>0</v>
      </c>
      <c r="W74">
        <v>0</v>
      </c>
      <c r="X74">
        <v>0</v>
      </c>
      <c r="Y74">
        <v>0</v>
      </c>
      <c r="Z74">
        <v>0</v>
      </c>
      <c r="AA74">
        <v>0</v>
      </c>
      <c r="AB74">
        <v>0</v>
      </c>
      <c r="AC74">
        <v>0</v>
      </c>
      <c r="AD74">
        <v>0</v>
      </c>
      <c r="AE74">
        <v>0</v>
      </c>
      <c r="AF74">
        <v>0</v>
      </c>
      <c r="AG74">
        <v>0</v>
      </c>
      <c r="AH74">
        <v>0</v>
      </c>
      <c r="AI74">
        <v>0</v>
      </c>
      <c r="AJ74">
        <v>0</v>
      </c>
      <c r="AK74">
        <v>0</v>
      </c>
      <c r="AL74">
        <v>0</v>
      </c>
      <c r="AM74">
        <v>0</v>
      </c>
      <c r="AN74">
        <v>0</v>
      </c>
      <c r="AO74">
        <v>0</v>
      </c>
      <c r="AP74">
        <v>0</v>
      </c>
      <c r="AQ74">
        <v>0</v>
      </c>
      <c r="AR74">
        <v>0</v>
      </c>
      <c r="AS74">
        <v>0</v>
      </c>
      <c r="AT74">
        <v>0</v>
      </c>
      <c r="AU74">
        <v>0</v>
      </c>
      <c r="AV74">
        <v>0</v>
      </c>
      <c r="AW74">
        <v>0</v>
      </c>
      <c r="AX74">
        <v>0</v>
      </c>
      <c r="AY74">
        <v>0</v>
      </c>
      <c r="AZ74">
        <v>0</v>
      </c>
      <c r="BA74">
        <v>0</v>
      </c>
      <c r="BB74">
        <v>0</v>
      </c>
      <c r="BC74">
        <v>0</v>
      </c>
      <c r="BD74">
        <v>0</v>
      </c>
      <c r="BE74">
        <v>0</v>
      </c>
      <c r="BF74">
        <v>0</v>
      </c>
      <c r="BG74">
        <v>0</v>
      </c>
      <c r="BH74">
        <v>0</v>
      </c>
      <c r="BI74">
        <v>0</v>
      </c>
      <c r="BJ74">
        <v>0</v>
      </c>
      <c r="BK74">
        <v>0</v>
      </c>
      <c r="BL74">
        <v>0</v>
      </c>
      <c r="BM74">
        <v>0</v>
      </c>
      <c r="BN74">
        <v>0</v>
      </c>
      <c r="BO74">
        <v>0</v>
      </c>
      <c r="BP74">
        <v>0</v>
      </c>
      <c r="BQ74">
        <v>0</v>
      </c>
      <c r="BR74">
        <v>0</v>
      </c>
      <c r="BS74">
        <v>0</v>
      </c>
      <c r="BT74">
        <v>0</v>
      </c>
      <c r="BU74">
        <v>0</v>
      </c>
      <c r="BV74">
        <v>0</v>
      </c>
      <c r="BW74">
        <v>0</v>
      </c>
      <c r="BX74">
        <v>0</v>
      </c>
      <c r="BY74">
        <v>0</v>
      </c>
      <c r="BZ74">
        <v>0</v>
      </c>
      <c r="CA74">
        <v>0</v>
      </c>
      <c r="CB74">
        <v>0</v>
      </c>
      <c r="CC74">
        <v>0</v>
      </c>
      <c r="CD74">
        <v>0</v>
      </c>
      <c r="CE74">
        <v>0</v>
      </c>
      <c r="CF74">
        <v>0</v>
      </c>
      <c r="CG74">
        <v>0</v>
      </c>
      <c r="CH74">
        <v>0</v>
      </c>
      <c r="CI74">
        <v>0</v>
      </c>
      <c r="CJ74">
        <v>0</v>
      </c>
      <c r="CK74">
        <v>0</v>
      </c>
      <c r="CL74">
        <v>0</v>
      </c>
      <c r="CM74">
        <v>0</v>
      </c>
      <c r="CN74">
        <v>0</v>
      </c>
      <c r="CO74">
        <v>0</v>
      </c>
      <c r="CP74">
        <v>0</v>
      </c>
      <c r="CQ74">
        <v>0</v>
      </c>
      <c r="CR74">
        <v>0</v>
      </c>
      <c r="CS74">
        <v>0</v>
      </c>
      <c r="CT74">
        <v>0</v>
      </c>
      <c r="CU74">
        <v>0</v>
      </c>
      <c r="CV74">
        <v>0</v>
      </c>
      <c r="CW74">
        <v>0</v>
      </c>
      <c r="CX74">
        <v>0</v>
      </c>
      <c r="CY74">
        <v>0</v>
      </c>
      <c r="CZ74">
        <v>0</v>
      </c>
      <c r="DA74">
        <v>0</v>
      </c>
      <c r="DB74">
        <v>0</v>
      </c>
      <c r="DC74">
        <v>0</v>
      </c>
      <c r="DD74">
        <v>0</v>
      </c>
      <c r="DE74">
        <v>0</v>
      </c>
      <c r="DF74">
        <v>0</v>
      </c>
      <c r="DG74">
        <v>0</v>
      </c>
      <c r="DH74">
        <v>0</v>
      </c>
      <c r="DI74">
        <v>0</v>
      </c>
      <c r="DJ74">
        <v>0</v>
      </c>
      <c r="DK74">
        <v>0</v>
      </c>
      <c r="DL74">
        <v>0</v>
      </c>
      <c r="DM74">
        <v>0</v>
      </c>
      <c r="DN74">
        <v>0</v>
      </c>
      <c r="DO74">
        <v>0</v>
      </c>
      <c r="DP74">
        <v>0</v>
      </c>
      <c r="DQ74">
        <v>0</v>
      </c>
      <c r="DR74">
        <v>0</v>
      </c>
      <c r="DS74">
        <v>0</v>
      </c>
      <c r="DT74">
        <v>0</v>
      </c>
      <c r="DU74">
        <v>0</v>
      </c>
      <c r="DV74">
        <v>0</v>
      </c>
      <c r="DW74">
        <v>0</v>
      </c>
      <c r="DX74">
        <v>0</v>
      </c>
      <c r="DY74">
        <v>0</v>
      </c>
      <c r="DZ74">
        <v>0</v>
      </c>
      <c r="EA74">
        <v>0</v>
      </c>
      <c r="EB74">
        <v>0</v>
      </c>
      <c r="EC74">
        <v>0</v>
      </c>
      <c r="ED74">
        <v>0</v>
      </c>
      <c r="EE74">
        <v>0</v>
      </c>
      <c r="EF74">
        <v>0</v>
      </c>
      <c r="EG74">
        <v>0</v>
      </c>
      <c r="EH74">
        <v>0</v>
      </c>
      <c r="EI74">
        <v>0</v>
      </c>
      <c r="EJ74">
        <v>0</v>
      </c>
      <c r="EK74">
        <v>0</v>
      </c>
      <c r="EL74">
        <v>0</v>
      </c>
      <c r="EM74">
        <v>0</v>
      </c>
      <c r="EN74">
        <v>0</v>
      </c>
      <c r="EO74">
        <v>0</v>
      </c>
      <c r="EP74">
        <v>0</v>
      </c>
      <c r="EQ74">
        <v>0</v>
      </c>
      <c r="ER74">
        <v>0</v>
      </c>
      <c r="ES74">
        <v>0</v>
      </c>
      <c r="ET74">
        <v>0</v>
      </c>
      <c r="EU74">
        <v>0</v>
      </c>
      <c r="EV74">
        <v>0</v>
      </c>
      <c r="EW74">
        <v>0</v>
      </c>
      <c r="EX74">
        <v>0</v>
      </c>
      <c r="EY74">
        <v>0</v>
      </c>
      <c r="EZ74">
        <v>0</v>
      </c>
      <c r="FA74">
        <v>0</v>
      </c>
      <c r="FB74">
        <v>0</v>
      </c>
      <c r="FC74">
        <v>0</v>
      </c>
      <c r="FD74">
        <v>0</v>
      </c>
      <c r="FE74">
        <v>0</v>
      </c>
      <c r="FF74">
        <v>0</v>
      </c>
      <c r="FG74">
        <v>0</v>
      </c>
      <c r="FH74">
        <v>0</v>
      </c>
      <c r="FI74">
        <v>0</v>
      </c>
      <c r="FJ74">
        <v>0</v>
      </c>
      <c r="FK74">
        <v>0</v>
      </c>
      <c r="FL74">
        <v>0</v>
      </c>
      <c r="FM74">
        <v>0</v>
      </c>
      <c r="FN74">
        <v>0</v>
      </c>
      <c r="FO74">
        <v>0</v>
      </c>
      <c r="FP74">
        <v>0</v>
      </c>
      <c r="FQ74">
        <v>0</v>
      </c>
      <c r="FR74">
        <v>0</v>
      </c>
      <c r="FS74">
        <v>0</v>
      </c>
      <c r="FT74">
        <v>0</v>
      </c>
      <c r="FU74">
        <v>0</v>
      </c>
      <c r="FV74">
        <v>0</v>
      </c>
      <c r="FW74">
        <v>0</v>
      </c>
      <c r="FX74">
        <v>0</v>
      </c>
      <c r="FY74">
        <v>0</v>
      </c>
      <c r="FZ74">
        <v>0</v>
      </c>
      <c r="GA74">
        <v>0</v>
      </c>
      <c r="GB74">
        <v>0</v>
      </c>
      <c r="GC74">
        <v>0</v>
      </c>
      <c r="GD74">
        <v>0</v>
      </c>
      <c r="GE74">
        <v>0</v>
      </c>
      <c r="GF74">
        <v>0</v>
      </c>
      <c r="GG74">
        <v>0</v>
      </c>
      <c r="GH74">
        <v>0</v>
      </c>
      <c r="GI74">
        <v>0</v>
      </c>
      <c r="GJ74">
        <v>0</v>
      </c>
      <c r="GK74">
        <v>0</v>
      </c>
      <c r="GL74">
        <v>0</v>
      </c>
      <c r="GM74">
        <v>0</v>
      </c>
      <c r="GN74">
        <v>0</v>
      </c>
      <c r="GO74">
        <v>0</v>
      </c>
      <c r="GP74">
        <v>0</v>
      </c>
      <c r="GQ74">
        <v>0</v>
      </c>
      <c r="GR74">
        <v>0</v>
      </c>
      <c r="GS74">
        <v>0</v>
      </c>
      <c r="GT74">
        <v>2145572</v>
      </c>
      <c r="GU74">
        <v>4003</v>
      </c>
    </row>
    <row r="75" spans="1:203" x14ac:dyDescent="0.2">
      <c r="A75" t="str">
        <v>Test 72</v>
      </c>
      <c r="B75" t="str">
        <v>Test compound</v>
      </c>
      <c r="C75" t="str">
        <v>Target Response</v>
      </c>
      <c r="D75">
        <v>0</v>
      </c>
      <c r="E75">
        <v>0</v>
      </c>
      <c r="F75">
        <v>0</v>
      </c>
      <c r="G75">
        <v>0</v>
      </c>
      <c r="H75">
        <v>0</v>
      </c>
      <c r="I75">
        <v>0</v>
      </c>
      <c r="J75">
        <v>0</v>
      </c>
      <c r="K75">
        <v>0</v>
      </c>
      <c r="L75">
        <v>0</v>
      </c>
      <c r="M75">
        <v>0</v>
      </c>
      <c r="N75">
        <v>0</v>
      </c>
      <c r="O75">
        <v>0</v>
      </c>
      <c r="P75">
        <v>0</v>
      </c>
      <c r="Q75">
        <v>0</v>
      </c>
      <c r="R75">
        <v>0</v>
      </c>
      <c r="S75">
        <v>0</v>
      </c>
      <c r="T75">
        <v>0</v>
      </c>
      <c r="U75">
        <v>0</v>
      </c>
      <c r="V75">
        <v>0</v>
      </c>
      <c r="W75">
        <v>0</v>
      </c>
      <c r="X75">
        <v>0</v>
      </c>
      <c r="Y75">
        <v>0</v>
      </c>
      <c r="Z75">
        <v>0</v>
      </c>
      <c r="AA75">
        <v>0</v>
      </c>
      <c r="AB75">
        <v>0</v>
      </c>
      <c r="AC75">
        <v>0</v>
      </c>
      <c r="AD75">
        <v>0</v>
      </c>
      <c r="AE75">
        <v>0</v>
      </c>
      <c r="AF75">
        <v>0</v>
      </c>
      <c r="AG75">
        <v>0</v>
      </c>
      <c r="AH75">
        <v>0</v>
      </c>
      <c r="AI75">
        <v>0</v>
      </c>
      <c r="AJ75">
        <v>0</v>
      </c>
      <c r="AK75">
        <v>0</v>
      </c>
      <c r="AL75">
        <v>0</v>
      </c>
      <c r="AM75">
        <v>0</v>
      </c>
      <c r="AN75">
        <v>0</v>
      </c>
      <c r="AO75">
        <v>0</v>
      </c>
      <c r="AP75">
        <v>0</v>
      </c>
      <c r="AQ75">
        <v>0</v>
      </c>
      <c r="AR75">
        <v>0</v>
      </c>
      <c r="AS75">
        <v>0</v>
      </c>
      <c r="AT75">
        <v>0</v>
      </c>
      <c r="AU75">
        <v>0</v>
      </c>
      <c r="AV75">
        <v>0</v>
      </c>
      <c r="AW75">
        <v>0</v>
      </c>
      <c r="AX75">
        <v>0</v>
      </c>
      <c r="AY75">
        <v>0</v>
      </c>
      <c r="AZ75">
        <v>0</v>
      </c>
      <c r="BA75">
        <v>0</v>
      </c>
      <c r="BB75">
        <v>0</v>
      </c>
      <c r="BC75">
        <v>0</v>
      </c>
      <c r="BD75">
        <v>0</v>
      </c>
      <c r="BE75">
        <v>0</v>
      </c>
      <c r="BF75">
        <v>0</v>
      </c>
      <c r="BG75">
        <v>0</v>
      </c>
      <c r="BH75">
        <v>0</v>
      </c>
      <c r="BI75">
        <v>0</v>
      </c>
      <c r="BJ75">
        <v>0</v>
      </c>
      <c r="BK75">
        <v>0</v>
      </c>
      <c r="BL75">
        <v>0</v>
      </c>
      <c r="BM75">
        <v>0</v>
      </c>
      <c r="BN75">
        <v>0</v>
      </c>
      <c r="BO75">
        <v>0</v>
      </c>
      <c r="BP75">
        <v>0</v>
      </c>
      <c r="BQ75">
        <v>0</v>
      </c>
      <c r="BR75">
        <v>0</v>
      </c>
      <c r="BS75">
        <v>0</v>
      </c>
      <c r="BT75">
        <v>0</v>
      </c>
      <c r="BU75">
        <v>0</v>
      </c>
      <c r="BV75">
        <v>0</v>
      </c>
      <c r="BW75">
        <v>0</v>
      </c>
      <c r="BX75">
        <v>0</v>
      </c>
      <c r="BY75">
        <v>0</v>
      </c>
      <c r="BZ75">
        <v>0</v>
      </c>
      <c r="CA75">
        <v>0</v>
      </c>
      <c r="CB75">
        <v>0</v>
      </c>
      <c r="CC75">
        <v>0</v>
      </c>
      <c r="CD75">
        <v>0</v>
      </c>
      <c r="CE75">
        <v>0</v>
      </c>
      <c r="CF75">
        <v>0</v>
      </c>
      <c r="CG75">
        <v>0</v>
      </c>
      <c r="CH75">
        <v>0</v>
      </c>
      <c r="CI75">
        <v>0</v>
      </c>
      <c r="CJ75">
        <v>0</v>
      </c>
      <c r="CK75">
        <v>0</v>
      </c>
      <c r="CL75">
        <v>0</v>
      </c>
      <c r="CM75">
        <v>0</v>
      </c>
      <c r="CN75">
        <v>0</v>
      </c>
      <c r="CO75">
        <v>0</v>
      </c>
      <c r="CP75">
        <v>0</v>
      </c>
      <c r="CQ75">
        <v>0</v>
      </c>
      <c r="CR75">
        <v>0</v>
      </c>
      <c r="CS75">
        <v>0</v>
      </c>
      <c r="CT75">
        <v>0</v>
      </c>
      <c r="CU75">
        <v>0</v>
      </c>
      <c r="CV75">
        <v>0</v>
      </c>
      <c r="CW75">
        <v>0</v>
      </c>
      <c r="CX75">
        <v>0</v>
      </c>
      <c r="CY75">
        <v>0</v>
      </c>
      <c r="CZ75">
        <v>0</v>
      </c>
      <c r="DA75">
        <v>0</v>
      </c>
      <c r="DB75">
        <v>0</v>
      </c>
      <c r="DC75">
        <v>0</v>
      </c>
      <c r="DD75">
        <v>0</v>
      </c>
      <c r="DE75">
        <v>0</v>
      </c>
      <c r="DF75">
        <v>0</v>
      </c>
      <c r="DG75">
        <v>0</v>
      </c>
      <c r="DH75">
        <v>0</v>
      </c>
      <c r="DI75">
        <v>0</v>
      </c>
      <c r="DJ75">
        <v>0</v>
      </c>
      <c r="DK75">
        <v>0</v>
      </c>
      <c r="DL75">
        <v>0</v>
      </c>
      <c r="DM75">
        <v>0</v>
      </c>
      <c r="DN75">
        <v>0</v>
      </c>
      <c r="DO75">
        <v>0</v>
      </c>
      <c r="DP75">
        <v>0</v>
      </c>
      <c r="DQ75">
        <v>0</v>
      </c>
      <c r="DR75">
        <v>0</v>
      </c>
      <c r="DS75">
        <v>0</v>
      </c>
      <c r="DT75">
        <v>0</v>
      </c>
      <c r="DU75">
        <v>0</v>
      </c>
      <c r="DV75">
        <v>0</v>
      </c>
      <c r="DW75">
        <v>0</v>
      </c>
      <c r="DX75">
        <v>0</v>
      </c>
      <c r="DY75">
        <v>0</v>
      </c>
      <c r="DZ75">
        <v>0</v>
      </c>
      <c r="EA75">
        <v>0</v>
      </c>
      <c r="EB75">
        <v>0</v>
      </c>
      <c r="EC75">
        <v>0</v>
      </c>
      <c r="ED75">
        <v>0</v>
      </c>
      <c r="EE75">
        <v>0</v>
      </c>
      <c r="EF75">
        <v>0</v>
      </c>
      <c r="EG75">
        <v>0</v>
      </c>
      <c r="EH75">
        <v>0</v>
      </c>
      <c r="EI75">
        <v>0</v>
      </c>
      <c r="EJ75">
        <v>0</v>
      </c>
      <c r="EK75">
        <v>0</v>
      </c>
      <c r="EL75">
        <v>0</v>
      </c>
      <c r="EM75">
        <v>0</v>
      </c>
      <c r="EN75">
        <v>0</v>
      </c>
      <c r="EO75">
        <v>0</v>
      </c>
      <c r="EP75">
        <v>0</v>
      </c>
      <c r="EQ75">
        <v>0</v>
      </c>
      <c r="ER75">
        <v>0</v>
      </c>
      <c r="ES75">
        <v>0</v>
      </c>
      <c r="ET75">
        <v>0</v>
      </c>
      <c r="EU75">
        <v>0</v>
      </c>
      <c r="EV75">
        <v>0</v>
      </c>
      <c r="EW75">
        <v>0</v>
      </c>
      <c r="EX75">
        <v>0</v>
      </c>
      <c r="EY75">
        <v>0</v>
      </c>
      <c r="EZ75">
        <v>0</v>
      </c>
      <c r="FA75">
        <v>0</v>
      </c>
      <c r="FB75">
        <v>0</v>
      </c>
      <c r="FC75">
        <v>0</v>
      </c>
      <c r="FD75">
        <v>0</v>
      </c>
      <c r="FE75">
        <v>0</v>
      </c>
      <c r="FF75">
        <v>0</v>
      </c>
      <c r="FG75">
        <v>0</v>
      </c>
      <c r="FH75">
        <v>0</v>
      </c>
      <c r="FI75">
        <v>0</v>
      </c>
      <c r="FJ75">
        <v>0</v>
      </c>
      <c r="FK75">
        <v>0</v>
      </c>
      <c r="FL75">
        <v>0</v>
      </c>
      <c r="FM75">
        <v>0</v>
      </c>
      <c r="FN75">
        <v>0</v>
      </c>
      <c r="FO75">
        <v>0</v>
      </c>
      <c r="FP75">
        <v>0</v>
      </c>
      <c r="FQ75">
        <v>0</v>
      </c>
      <c r="FR75">
        <v>0</v>
      </c>
      <c r="FS75">
        <v>0</v>
      </c>
      <c r="FT75">
        <v>0</v>
      </c>
      <c r="FU75">
        <v>0</v>
      </c>
      <c r="FV75">
        <v>0</v>
      </c>
      <c r="FW75">
        <v>0</v>
      </c>
      <c r="FX75">
        <v>0</v>
      </c>
      <c r="FY75">
        <v>0</v>
      </c>
      <c r="FZ75">
        <v>0</v>
      </c>
      <c r="GA75">
        <v>0</v>
      </c>
      <c r="GB75">
        <v>0</v>
      </c>
      <c r="GC75">
        <v>0</v>
      </c>
      <c r="GD75">
        <v>0</v>
      </c>
      <c r="GE75">
        <v>0</v>
      </c>
      <c r="GF75">
        <v>0</v>
      </c>
      <c r="GG75">
        <v>0</v>
      </c>
      <c r="GH75">
        <v>0</v>
      </c>
      <c r="GI75">
        <v>0</v>
      </c>
      <c r="GJ75">
        <v>0</v>
      </c>
      <c r="GK75">
        <v>0</v>
      </c>
      <c r="GL75">
        <v>0</v>
      </c>
      <c r="GM75">
        <v>0</v>
      </c>
      <c r="GN75">
        <v>0</v>
      </c>
      <c r="GO75">
        <v>0</v>
      </c>
      <c r="GP75">
        <v>0</v>
      </c>
      <c r="GQ75">
        <v>0</v>
      </c>
      <c r="GR75">
        <v>0</v>
      </c>
      <c r="GS75">
        <v>0</v>
      </c>
      <c r="GT75">
        <v>2255952</v>
      </c>
      <c r="GU75">
        <v>4635</v>
      </c>
    </row>
    <row r="76" spans="1:203" x14ac:dyDescent="0.2">
      <c r="A76" t="str">
        <v>Test 73</v>
      </c>
      <c r="B76" t="str">
        <v>Test compound</v>
      </c>
      <c r="C76" t="str">
        <v>Target Response</v>
      </c>
      <c r="D76">
        <v>0</v>
      </c>
      <c r="E76">
        <v>0</v>
      </c>
      <c r="F76">
        <v>0</v>
      </c>
      <c r="G76">
        <v>0</v>
      </c>
      <c r="H76">
        <v>0</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v>0</v>
      </c>
      <c r="AP76">
        <v>0</v>
      </c>
      <c r="AQ76">
        <v>0</v>
      </c>
      <c r="AR76">
        <v>0</v>
      </c>
      <c r="AS76">
        <v>0</v>
      </c>
      <c r="AT76">
        <v>0</v>
      </c>
      <c r="AU76">
        <v>0</v>
      </c>
      <c r="AV76">
        <v>0</v>
      </c>
      <c r="AW76">
        <v>0</v>
      </c>
      <c r="AX76">
        <v>0</v>
      </c>
      <c r="AY76">
        <v>0</v>
      </c>
      <c r="AZ76">
        <v>0</v>
      </c>
      <c r="BA76">
        <v>0</v>
      </c>
      <c r="BB76">
        <v>0</v>
      </c>
      <c r="BC76">
        <v>0</v>
      </c>
      <c r="BD76">
        <v>0</v>
      </c>
      <c r="BE76">
        <v>0</v>
      </c>
      <c r="BF76">
        <v>0</v>
      </c>
      <c r="BG76">
        <v>0</v>
      </c>
      <c r="BH76">
        <v>0</v>
      </c>
      <c r="BI76">
        <v>0</v>
      </c>
      <c r="BJ76">
        <v>0</v>
      </c>
      <c r="BK76">
        <v>0</v>
      </c>
      <c r="BL76">
        <v>0</v>
      </c>
      <c r="BM76">
        <v>0</v>
      </c>
      <c r="BN76">
        <v>0</v>
      </c>
      <c r="BO76">
        <v>0</v>
      </c>
      <c r="BP76">
        <v>0</v>
      </c>
      <c r="BQ76">
        <v>0</v>
      </c>
      <c r="BR76">
        <v>0</v>
      </c>
      <c r="BS76">
        <v>0</v>
      </c>
      <c r="BT76">
        <v>0</v>
      </c>
      <c r="BU76">
        <v>0</v>
      </c>
      <c r="BV76">
        <v>0</v>
      </c>
      <c r="BW76">
        <v>0</v>
      </c>
      <c r="BX76">
        <v>0</v>
      </c>
      <c r="BY76">
        <v>0</v>
      </c>
      <c r="BZ76">
        <v>0</v>
      </c>
      <c r="CA76">
        <v>0</v>
      </c>
      <c r="CB76">
        <v>0</v>
      </c>
      <c r="CC76">
        <v>0</v>
      </c>
      <c r="CD76">
        <v>0</v>
      </c>
      <c r="CE76">
        <v>0</v>
      </c>
      <c r="CF76">
        <v>0</v>
      </c>
      <c r="CG76">
        <v>0</v>
      </c>
      <c r="CH76">
        <v>0</v>
      </c>
      <c r="CI76">
        <v>0</v>
      </c>
      <c r="CJ76">
        <v>0</v>
      </c>
      <c r="CK76">
        <v>0</v>
      </c>
      <c r="CL76">
        <v>0</v>
      </c>
      <c r="CM76">
        <v>0</v>
      </c>
      <c r="CN76">
        <v>0</v>
      </c>
      <c r="CO76">
        <v>0</v>
      </c>
      <c r="CP76">
        <v>0</v>
      </c>
      <c r="CQ76">
        <v>0</v>
      </c>
      <c r="CR76">
        <v>0</v>
      </c>
      <c r="CS76">
        <v>0</v>
      </c>
      <c r="CT76">
        <v>0</v>
      </c>
      <c r="CU76">
        <v>0</v>
      </c>
      <c r="CV76">
        <v>0</v>
      </c>
      <c r="CW76">
        <v>0</v>
      </c>
      <c r="CX76">
        <v>0</v>
      </c>
      <c r="CY76">
        <v>0</v>
      </c>
      <c r="CZ76">
        <v>0</v>
      </c>
      <c r="DA76">
        <v>0</v>
      </c>
      <c r="DB76">
        <v>0</v>
      </c>
      <c r="DC76">
        <v>0</v>
      </c>
      <c r="DD76">
        <v>0</v>
      </c>
      <c r="DE76">
        <v>0</v>
      </c>
      <c r="DF76">
        <v>0</v>
      </c>
      <c r="DG76">
        <v>0</v>
      </c>
      <c r="DH76">
        <v>0</v>
      </c>
      <c r="DI76">
        <v>0</v>
      </c>
      <c r="DJ76">
        <v>0</v>
      </c>
      <c r="DK76">
        <v>0</v>
      </c>
      <c r="DL76">
        <v>0</v>
      </c>
      <c r="DM76">
        <v>0</v>
      </c>
      <c r="DN76">
        <v>0</v>
      </c>
      <c r="DO76">
        <v>0</v>
      </c>
      <c r="DP76">
        <v>0</v>
      </c>
      <c r="DQ76">
        <v>0</v>
      </c>
      <c r="DR76">
        <v>0</v>
      </c>
      <c r="DS76">
        <v>0</v>
      </c>
      <c r="DT76">
        <v>0</v>
      </c>
      <c r="DU76">
        <v>0</v>
      </c>
      <c r="DV76">
        <v>0</v>
      </c>
      <c r="DW76">
        <v>0</v>
      </c>
      <c r="DX76">
        <v>0</v>
      </c>
      <c r="DY76">
        <v>0</v>
      </c>
      <c r="DZ76">
        <v>0</v>
      </c>
      <c r="EA76">
        <v>0</v>
      </c>
      <c r="EB76">
        <v>0</v>
      </c>
      <c r="EC76">
        <v>0</v>
      </c>
      <c r="ED76">
        <v>0</v>
      </c>
      <c r="EE76">
        <v>0</v>
      </c>
      <c r="EF76">
        <v>0</v>
      </c>
      <c r="EG76">
        <v>0</v>
      </c>
      <c r="EH76">
        <v>0</v>
      </c>
      <c r="EI76">
        <v>0</v>
      </c>
      <c r="EJ76">
        <v>0</v>
      </c>
      <c r="EK76">
        <v>0</v>
      </c>
      <c r="EL76">
        <v>0</v>
      </c>
      <c r="EM76">
        <v>0</v>
      </c>
      <c r="EN76">
        <v>0</v>
      </c>
      <c r="EO76">
        <v>0</v>
      </c>
      <c r="EP76">
        <v>0</v>
      </c>
      <c r="EQ76">
        <v>0</v>
      </c>
      <c r="ER76">
        <v>0</v>
      </c>
      <c r="ES76">
        <v>0</v>
      </c>
      <c r="ET76">
        <v>0</v>
      </c>
      <c r="EU76">
        <v>0</v>
      </c>
      <c r="EV76">
        <v>0</v>
      </c>
      <c r="EW76">
        <v>0</v>
      </c>
      <c r="EX76">
        <v>0</v>
      </c>
      <c r="EY76">
        <v>0</v>
      </c>
      <c r="EZ76">
        <v>0</v>
      </c>
      <c r="FA76">
        <v>0</v>
      </c>
      <c r="FB76">
        <v>0</v>
      </c>
      <c r="FC76">
        <v>0</v>
      </c>
      <c r="FD76">
        <v>0</v>
      </c>
      <c r="FE76">
        <v>0</v>
      </c>
      <c r="FF76">
        <v>0</v>
      </c>
      <c r="FG76">
        <v>0</v>
      </c>
      <c r="FH76">
        <v>0</v>
      </c>
      <c r="FI76">
        <v>0</v>
      </c>
      <c r="FJ76">
        <v>0</v>
      </c>
      <c r="FK76">
        <v>0</v>
      </c>
      <c r="FL76">
        <v>0</v>
      </c>
      <c r="FM76">
        <v>0</v>
      </c>
      <c r="FN76">
        <v>0</v>
      </c>
      <c r="FO76">
        <v>0</v>
      </c>
      <c r="FP76">
        <v>0</v>
      </c>
      <c r="FQ76">
        <v>0</v>
      </c>
      <c r="FR76">
        <v>0</v>
      </c>
      <c r="FS76">
        <v>0</v>
      </c>
      <c r="FT76">
        <v>0</v>
      </c>
      <c r="FU76">
        <v>0</v>
      </c>
      <c r="FV76">
        <v>0</v>
      </c>
      <c r="FW76">
        <v>0</v>
      </c>
      <c r="FX76">
        <v>0</v>
      </c>
      <c r="FY76">
        <v>0</v>
      </c>
      <c r="FZ76">
        <v>0</v>
      </c>
      <c r="GA76">
        <v>0</v>
      </c>
      <c r="GB76">
        <v>0</v>
      </c>
      <c r="GC76">
        <v>0</v>
      </c>
      <c r="GD76">
        <v>0</v>
      </c>
      <c r="GE76">
        <v>0</v>
      </c>
      <c r="GF76">
        <v>0</v>
      </c>
      <c r="GG76">
        <v>0</v>
      </c>
      <c r="GH76">
        <v>0</v>
      </c>
      <c r="GI76">
        <v>0</v>
      </c>
      <c r="GJ76">
        <v>0</v>
      </c>
      <c r="GK76">
        <v>0</v>
      </c>
      <c r="GL76">
        <v>0</v>
      </c>
      <c r="GM76">
        <v>0</v>
      </c>
      <c r="GN76">
        <v>0</v>
      </c>
      <c r="GO76">
        <v>0</v>
      </c>
      <c r="GP76">
        <v>0</v>
      </c>
      <c r="GQ76">
        <v>0</v>
      </c>
      <c r="GR76">
        <v>0</v>
      </c>
      <c r="GS76">
        <v>0</v>
      </c>
      <c r="GT76">
        <v>4383314</v>
      </c>
      <c r="GU76">
        <v>16646</v>
      </c>
    </row>
    <row r="77" spans="1:203" x14ac:dyDescent="0.2">
      <c r="A77" t="str">
        <v>Test 74</v>
      </c>
      <c r="B77" t="str">
        <v>Test compound</v>
      </c>
      <c r="C77" t="str">
        <v>Target Response</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c r="BA77">
        <v>0</v>
      </c>
      <c r="BB77">
        <v>0</v>
      </c>
      <c r="BC77">
        <v>0</v>
      </c>
      <c r="BD77">
        <v>0</v>
      </c>
      <c r="BE77">
        <v>0</v>
      </c>
      <c r="BF77">
        <v>0</v>
      </c>
      <c r="BG77">
        <v>0</v>
      </c>
      <c r="BH77">
        <v>0</v>
      </c>
      <c r="BI77">
        <v>0</v>
      </c>
      <c r="BJ77">
        <v>0</v>
      </c>
      <c r="BK77">
        <v>0</v>
      </c>
      <c r="BL77">
        <v>0</v>
      </c>
      <c r="BM77">
        <v>0</v>
      </c>
      <c r="BN77">
        <v>0</v>
      </c>
      <c r="BO77">
        <v>0</v>
      </c>
      <c r="BP77">
        <v>0</v>
      </c>
      <c r="BQ77">
        <v>0</v>
      </c>
      <c r="BR77">
        <v>0</v>
      </c>
      <c r="BS77">
        <v>0</v>
      </c>
      <c r="BT77">
        <v>0</v>
      </c>
      <c r="BU77">
        <v>0</v>
      </c>
      <c r="BV77">
        <v>0</v>
      </c>
      <c r="BW77">
        <v>0</v>
      </c>
      <c r="BX77">
        <v>0</v>
      </c>
      <c r="BY77">
        <v>0</v>
      </c>
      <c r="BZ77">
        <v>0</v>
      </c>
      <c r="CA77">
        <v>0</v>
      </c>
      <c r="CB77">
        <v>0</v>
      </c>
      <c r="CC77">
        <v>0</v>
      </c>
      <c r="CD77">
        <v>0</v>
      </c>
      <c r="CE77">
        <v>0</v>
      </c>
      <c r="CF77">
        <v>0</v>
      </c>
      <c r="CG77">
        <v>0</v>
      </c>
      <c r="CH77">
        <v>0</v>
      </c>
      <c r="CI77">
        <v>0</v>
      </c>
      <c r="CJ77">
        <v>0</v>
      </c>
      <c r="CK77">
        <v>0</v>
      </c>
      <c r="CL77">
        <v>0</v>
      </c>
      <c r="CM77">
        <v>0</v>
      </c>
      <c r="CN77">
        <v>0</v>
      </c>
      <c r="CO77">
        <v>0</v>
      </c>
      <c r="CP77">
        <v>0</v>
      </c>
      <c r="CQ77">
        <v>0</v>
      </c>
      <c r="CR77">
        <v>0</v>
      </c>
      <c r="CS77">
        <v>0</v>
      </c>
      <c r="CT77">
        <v>0</v>
      </c>
      <c r="CU77">
        <v>0</v>
      </c>
      <c r="CV77">
        <v>0</v>
      </c>
      <c r="CW77">
        <v>0</v>
      </c>
      <c r="CX77">
        <v>0</v>
      </c>
      <c r="CY77">
        <v>0</v>
      </c>
      <c r="CZ77">
        <v>0</v>
      </c>
      <c r="DA77">
        <v>0</v>
      </c>
      <c r="DB77">
        <v>0</v>
      </c>
      <c r="DC77">
        <v>0</v>
      </c>
      <c r="DD77">
        <v>0</v>
      </c>
      <c r="DE77">
        <v>0</v>
      </c>
      <c r="DF77">
        <v>0</v>
      </c>
      <c r="DG77">
        <v>0</v>
      </c>
      <c r="DH77">
        <v>0</v>
      </c>
      <c r="DI77">
        <v>0</v>
      </c>
      <c r="DJ77">
        <v>0</v>
      </c>
      <c r="DK77">
        <v>0</v>
      </c>
      <c r="DL77">
        <v>0</v>
      </c>
      <c r="DM77">
        <v>0</v>
      </c>
      <c r="DN77">
        <v>0</v>
      </c>
      <c r="DO77">
        <v>0</v>
      </c>
      <c r="DP77">
        <v>0</v>
      </c>
      <c r="DQ77">
        <v>0</v>
      </c>
      <c r="DR77">
        <v>0</v>
      </c>
      <c r="DS77">
        <v>0</v>
      </c>
      <c r="DT77">
        <v>0</v>
      </c>
      <c r="DU77">
        <v>0</v>
      </c>
      <c r="DV77">
        <v>0</v>
      </c>
      <c r="DW77">
        <v>0</v>
      </c>
      <c r="DX77">
        <v>0</v>
      </c>
      <c r="DY77">
        <v>0</v>
      </c>
      <c r="DZ77">
        <v>0</v>
      </c>
      <c r="EA77">
        <v>0</v>
      </c>
      <c r="EB77">
        <v>0</v>
      </c>
      <c r="EC77">
        <v>0</v>
      </c>
      <c r="ED77">
        <v>0</v>
      </c>
      <c r="EE77">
        <v>0</v>
      </c>
      <c r="EF77">
        <v>0</v>
      </c>
      <c r="EG77">
        <v>0</v>
      </c>
      <c r="EH77">
        <v>0</v>
      </c>
      <c r="EI77">
        <v>0</v>
      </c>
      <c r="EJ77">
        <v>0</v>
      </c>
      <c r="EK77">
        <v>0</v>
      </c>
      <c r="EL77">
        <v>0</v>
      </c>
      <c r="EM77">
        <v>0</v>
      </c>
      <c r="EN77">
        <v>0</v>
      </c>
      <c r="EO77">
        <v>0</v>
      </c>
      <c r="EP77">
        <v>0</v>
      </c>
      <c r="EQ77">
        <v>0</v>
      </c>
      <c r="ER77">
        <v>0</v>
      </c>
      <c r="ES77">
        <v>0</v>
      </c>
      <c r="ET77">
        <v>0</v>
      </c>
      <c r="EU77">
        <v>0</v>
      </c>
      <c r="EV77">
        <v>0</v>
      </c>
      <c r="EW77">
        <v>0</v>
      </c>
      <c r="EX77">
        <v>0</v>
      </c>
      <c r="EY77">
        <v>0</v>
      </c>
      <c r="EZ77">
        <v>0</v>
      </c>
      <c r="FA77">
        <v>0</v>
      </c>
      <c r="FB77">
        <v>0</v>
      </c>
      <c r="FC77">
        <v>0</v>
      </c>
      <c r="FD77">
        <v>0</v>
      </c>
      <c r="FE77">
        <v>0</v>
      </c>
      <c r="FF77">
        <v>0</v>
      </c>
      <c r="FG77">
        <v>0</v>
      </c>
      <c r="FH77">
        <v>0</v>
      </c>
      <c r="FI77">
        <v>0</v>
      </c>
      <c r="FJ77">
        <v>0</v>
      </c>
      <c r="FK77">
        <v>0</v>
      </c>
      <c r="FL77">
        <v>0</v>
      </c>
      <c r="FM77">
        <v>0</v>
      </c>
      <c r="FN77">
        <v>0</v>
      </c>
      <c r="FO77">
        <v>0</v>
      </c>
      <c r="FP77">
        <v>0</v>
      </c>
      <c r="FQ77">
        <v>0</v>
      </c>
      <c r="FR77">
        <v>0</v>
      </c>
      <c r="FS77">
        <v>0</v>
      </c>
      <c r="FT77">
        <v>0</v>
      </c>
      <c r="FU77">
        <v>0</v>
      </c>
      <c r="FV77">
        <v>0</v>
      </c>
      <c r="FW77">
        <v>0</v>
      </c>
      <c r="FX77">
        <v>0</v>
      </c>
      <c r="FY77">
        <v>0</v>
      </c>
      <c r="FZ77">
        <v>0</v>
      </c>
      <c r="GA77">
        <v>0</v>
      </c>
      <c r="GB77">
        <v>0</v>
      </c>
      <c r="GC77">
        <v>0</v>
      </c>
      <c r="GD77">
        <v>0</v>
      </c>
      <c r="GE77">
        <v>0</v>
      </c>
      <c r="GF77">
        <v>0</v>
      </c>
      <c r="GG77">
        <v>0</v>
      </c>
      <c r="GH77">
        <v>0</v>
      </c>
      <c r="GI77">
        <v>0</v>
      </c>
      <c r="GJ77">
        <v>0</v>
      </c>
      <c r="GK77">
        <v>0</v>
      </c>
      <c r="GL77">
        <v>0</v>
      </c>
      <c r="GM77">
        <v>0</v>
      </c>
      <c r="GN77">
        <v>0</v>
      </c>
      <c r="GO77">
        <v>0</v>
      </c>
      <c r="GP77">
        <v>0</v>
      </c>
      <c r="GQ77">
        <v>0</v>
      </c>
      <c r="GR77">
        <v>0</v>
      </c>
      <c r="GS77">
        <v>0</v>
      </c>
      <c r="GT77">
        <v>2324682</v>
      </c>
      <c r="GU77">
        <v>2784</v>
      </c>
    </row>
    <row r="78" spans="1:203" x14ac:dyDescent="0.2">
      <c r="A78" t="str">
        <v>Test 75</v>
      </c>
      <c r="B78" t="str">
        <v>Test compound</v>
      </c>
      <c r="C78" t="str">
        <v>Target Response</v>
      </c>
      <c r="D78">
        <v>0</v>
      </c>
      <c r="E78">
        <v>0</v>
      </c>
      <c r="F78">
        <v>0</v>
      </c>
      <c r="G78">
        <v>0</v>
      </c>
      <c r="H78">
        <v>0</v>
      </c>
      <c r="I78">
        <v>0</v>
      </c>
      <c r="J78">
        <v>0</v>
      </c>
      <c r="K78">
        <v>0</v>
      </c>
      <c r="L78">
        <v>0</v>
      </c>
      <c r="M78">
        <v>0</v>
      </c>
      <c r="N78">
        <v>0</v>
      </c>
      <c r="O78">
        <v>0</v>
      </c>
      <c r="P78">
        <v>0</v>
      </c>
      <c r="Q78">
        <v>0</v>
      </c>
      <c r="R78">
        <v>0</v>
      </c>
      <c r="S78">
        <v>0</v>
      </c>
      <c r="T78">
        <v>0</v>
      </c>
      <c r="U78">
        <v>0</v>
      </c>
      <c r="V78">
        <v>0</v>
      </c>
      <c r="W78">
        <v>0</v>
      </c>
      <c r="X78">
        <v>0</v>
      </c>
      <c r="Y78">
        <v>0</v>
      </c>
      <c r="Z78">
        <v>0</v>
      </c>
      <c r="AA78">
        <v>0</v>
      </c>
      <c r="AB78">
        <v>0</v>
      </c>
      <c r="AC78">
        <v>0</v>
      </c>
      <c r="AD78">
        <v>0</v>
      </c>
      <c r="AE78">
        <v>0</v>
      </c>
      <c r="AF78">
        <v>0</v>
      </c>
      <c r="AG78">
        <v>0</v>
      </c>
      <c r="AH78">
        <v>0</v>
      </c>
      <c r="AI78">
        <v>0</v>
      </c>
      <c r="AJ78">
        <v>0</v>
      </c>
      <c r="AK78">
        <v>0</v>
      </c>
      <c r="AL78">
        <v>0</v>
      </c>
      <c r="AM78">
        <v>0</v>
      </c>
      <c r="AN78">
        <v>0</v>
      </c>
      <c r="AO78">
        <v>0</v>
      </c>
      <c r="AP78">
        <v>0</v>
      </c>
      <c r="AQ78">
        <v>0</v>
      </c>
      <c r="AR78">
        <v>0</v>
      </c>
      <c r="AS78">
        <v>0</v>
      </c>
      <c r="AT78">
        <v>0</v>
      </c>
      <c r="AU78">
        <v>0</v>
      </c>
      <c r="AV78">
        <v>0</v>
      </c>
      <c r="AW78">
        <v>0</v>
      </c>
      <c r="AX78">
        <v>0</v>
      </c>
      <c r="AY78">
        <v>0</v>
      </c>
      <c r="AZ78">
        <v>0</v>
      </c>
      <c r="BA78">
        <v>0</v>
      </c>
      <c r="BB78">
        <v>0</v>
      </c>
      <c r="BC78">
        <v>0</v>
      </c>
      <c r="BD78">
        <v>0</v>
      </c>
      <c r="BE78">
        <v>0</v>
      </c>
      <c r="BF78">
        <v>0</v>
      </c>
      <c r="BG78">
        <v>0</v>
      </c>
      <c r="BH78">
        <v>0</v>
      </c>
      <c r="BI78">
        <v>0</v>
      </c>
      <c r="BJ78">
        <v>0</v>
      </c>
      <c r="BK78">
        <v>0</v>
      </c>
      <c r="BL78">
        <v>0</v>
      </c>
      <c r="BM78">
        <v>0</v>
      </c>
      <c r="BN78">
        <v>0</v>
      </c>
      <c r="BO78">
        <v>0</v>
      </c>
      <c r="BP78">
        <v>0</v>
      </c>
      <c r="BQ78">
        <v>0</v>
      </c>
      <c r="BR78">
        <v>0</v>
      </c>
      <c r="BS78">
        <v>0</v>
      </c>
      <c r="BT78">
        <v>0</v>
      </c>
      <c r="BU78">
        <v>0</v>
      </c>
      <c r="BV78">
        <v>0</v>
      </c>
      <c r="BW78">
        <v>0</v>
      </c>
      <c r="BX78">
        <v>0</v>
      </c>
      <c r="BY78">
        <v>0</v>
      </c>
      <c r="BZ78">
        <v>0</v>
      </c>
      <c r="CA78">
        <v>0</v>
      </c>
      <c r="CB78">
        <v>0</v>
      </c>
      <c r="CC78">
        <v>0</v>
      </c>
      <c r="CD78">
        <v>0</v>
      </c>
      <c r="CE78">
        <v>0</v>
      </c>
      <c r="CF78">
        <v>0</v>
      </c>
      <c r="CG78">
        <v>0</v>
      </c>
      <c r="CH78">
        <v>0</v>
      </c>
      <c r="CI78">
        <v>0</v>
      </c>
      <c r="CJ78">
        <v>0</v>
      </c>
      <c r="CK78">
        <v>0</v>
      </c>
      <c r="CL78">
        <v>0</v>
      </c>
      <c r="CM78">
        <v>0</v>
      </c>
      <c r="CN78">
        <v>0</v>
      </c>
      <c r="CO78">
        <v>0</v>
      </c>
      <c r="CP78">
        <v>0</v>
      </c>
      <c r="CQ78">
        <v>0</v>
      </c>
      <c r="CR78">
        <v>0</v>
      </c>
      <c r="CS78">
        <v>0</v>
      </c>
      <c r="CT78">
        <v>0</v>
      </c>
      <c r="CU78">
        <v>0</v>
      </c>
      <c r="CV78">
        <v>0</v>
      </c>
      <c r="CW78">
        <v>0</v>
      </c>
      <c r="CX78">
        <v>0</v>
      </c>
      <c r="CY78">
        <v>0</v>
      </c>
      <c r="CZ78">
        <v>0</v>
      </c>
      <c r="DA78">
        <v>0</v>
      </c>
      <c r="DB78">
        <v>0</v>
      </c>
      <c r="DC78">
        <v>0</v>
      </c>
      <c r="DD78">
        <v>0</v>
      </c>
      <c r="DE78">
        <v>0</v>
      </c>
      <c r="DF78">
        <v>0</v>
      </c>
      <c r="DG78">
        <v>0</v>
      </c>
      <c r="DH78">
        <v>0</v>
      </c>
      <c r="DI78">
        <v>0</v>
      </c>
      <c r="DJ78">
        <v>0</v>
      </c>
      <c r="DK78">
        <v>0</v>
      </c>
      <c r="DL78">
        <v>0</v>
      </c>
      <c r="DM78">
        <v>0</v>
      </c>
      <c r="DN78">
        <v>0</v>
      </c>
      <c r="DO78">
        <v>0</v>
      </c>
      <c r="DP78">
        <v>0</v>
      </c>
      <c r="DQ78">
        <v>0</v>
      </c>
      <c r="DR78">
        <v>0</v>
      </c>
      <c r="DS78">
        <v>0</v>
      </c>
      <c r="DT78">
        <v>0</v>
      </c>
      <c r="DU78">
        <v>0</v>
      </c>
      <c r="DV78">
        <v>0</v>
      </c>
      <c r="DW78">
        <v>0</v>
      </c>
      <c r="DX78">
        <v>0</v>
      </c>
      <c r="DY78">
        <v>0</v>
      </c>
      <c r="DZ78">
        <v>0</v>
      </c>
      <c r="EA78">
        <v>0</v>
      </c>
      <c r="EB78">
        <v>0</v>
      </c>
      <c r="EC78">
        <v>0</v>
      </c>
      <c r="ED78">
        <v>0</v>
      </c>
      <c r="EE78">
        <v>0</v>
      </c>
      <c r="EF78">
        <v>0</v>
      </c>
      <c r="EG78">
        <v>0</v>
      </c>
      <c r="EH78">
        <v>0</v>
      </c>
      <c r="EI78">
        <v>0</v>
      </c>
      <c r="EJ78">
        <v>0</v>
      </c>
      <c r="EK78">
        <v>0</v>
      </c>
      <c r="EL78">
        <v>0</v>
      </c>
      <c r="EM78">
        <v>0</v>
      </c>
      <c r="EN78">
        <v>0</v>
      </c>
      <c r="EO78">
        <v>0</v>
      </c>
      <c r="EP78">
        <v>0</v>
      </c>
      <c r="EQ78">
        <v>0</v>
      </c>
      <c r="ER78">
        <v>0</v>
      </c>
      <c r="ES78">
        <v>0</v>
      </c>
      <c r="ET78">
        <v>0</v>
      </c>
      <c r="EU78">
        <v>0</v>
      </c>
      <c r="EV78">
        <v>0</v>
      </c>
      <c r="EW78">
        <v>0</v>
      </c>
      <c r="EX78">
        <v>0</v>
      </c>
      <c r="EY78">
        <v>0</v>
      </c>
      <c r="EZ78">
        <v>0</v>
      </c>
      <c r="FA78">
        <v>0</v>
      </c>
      <c r="FB78">
        <v>0</v>
      </c>
      <c r="FC78">
        <v>0</v>
      </c>
      <c r="FD78">
        <v>0</v>
      </c>
      <c r="FE78">
        <v>0</v>
      </c>
      <c r="FF78">
        <v>0</v>
      </c>
      <c r="FG78">
        <v>0</v>
      </c>
      <c r="FH78">
        <v>0</v>
      </c>
      <c r="FI78">
        <v>0</v>
      </c>
      <c r="FJ78">
        <v>0</v>
      </c>
      <c r="FK78">
        <v>0</v>
      </c>
      <c r="FL78">
        <v>0</v>
      </c>
      <c r="FM78">
        <v>0</v>
      </c>
      <c r="FN78">
        <v>0</v>
      </c>
      <c r="FO78">
        <v>0</v>
      </c>
      <c r="FP78">
        <v>0</v>
      </c>
      <c r="FQ78">
        <v>0</v>
      </c>
      <c r="FR78">
        <v>0</v>
      </c>
      <c r="FS78">
        <v>0</v>
      </c>
      <c r="FT78">
        <v>0</v>
      </c>
      <c r="FU78">
        <v>0</v>
      </c>
      <c r="FV78">
        <v>0</v>
      </c>
      <c r="FW78">
        <v>0</v>
      </c>
      <c r="FX78">
        <v>0</v>
      </c>
      <c r="FY78">
        <v>0</v>
      </c>
      <c r="FZ78">
        <v>0</v>
      </c>
      <c r="GA78">
        <v>0</v>
      </c>
      <c r="GB78">
        <v>0</v>
      </c>
      <c r="GC78">
        <v>0</v>
      </c>
      <c r="GD78">
        <v>0</v>
      </c>
      <c r="GE78">
        <v>0</v>
      </c>
      <c r="GF78">
        <v>0</v>
      </c>
      <c r="GG78">
        <v>0</v>
      </c>
      <c r="GH78">
        <v>0</v>
      </c>
      <c r="GI78">
        <v>0</v>
      </c>
      <c r="GJ78">
        <v>0</v>
      </c>
      <c r="GK78">
        <v>0</v>
      </c>
      <c r="GL78">
        <v>0</v>
      </c>
      <c r="GM78">
        <v>0</v>
      </c>
      <c r="GN78">
        <v>0</v>
      </c>
      <c r="GO78">
        <v>0</v>
      </c>
      <c r="GP78">
        <v>0</v>
      </c>
      <c r="GQ78">
        <v>0</v>
      </c>
      <c r="GR78">
        <v>0</v>
      </c>
      <c r="GS78">
        <v>0</v>
      </c>
      <c r="GT78">
        <v>3873673</v>
      </c>
      <c r="GU78">
        <v>21487</v>
      </c>
    </row>
    <row r="79" spans="1:203" x14ac:dyDescent="0.2">
      <c r="A79" t="str">
        <v>Test 76</v>
      </c>
      <c r="B79" t="str">
        <v>Test compound</v>
      </c>
      <c r="C79" t="str">
        <v>Target Response</v>
      </c>
      <c r="D79">
        <v>0</v>
      </c>
      <c r="E79">
        <v>0</v>
      </c>
      <c r="F79">
        <v>0</v>
      </c>
      <c r="G79">
        <v>0</v>
      </c>
      <c r="H79">
        <v>0</v>
      </c>
      <c r="I79">
        <v>0</v>
      </c>
      <c r="J79">
        <v>0</v>
      </c>
      <c r="K79">
        <v>0</v>
      </c>
      <c r="L79">
        <v>0</v>
      </c>
      <c r="M79">
        <v>0</v>
      </c>
      <c r="N79">
        <v>0</v>
      </c>
      <c r="O79">
        <v>0</v>
      </c>
      <c r="P79">
        <v>0</v>
      </c>
      <c r="Q79">
        <v>0</v>
      </c>
      <c r="R79">
        <v>0</v>
      </c>
      <c r="S79">
        <v>0</v>
      </c>
      <c r="T79">
        <v>0</v>
      </c>
      <c r="U79">
        <v>0</v>
      </c>
      <c r="V79">
        <v>0</v>
      </c>
      <c r="W79">
        <v>0</v>
      </c>
      <c r="X79">
        <v>0</v>
      </c>
      <c r="Y79">
        <v>0</v>
      </c>
      <c r="Z79">
        <v>0</v>
      </c>
      <c r="AA79">
        <v>0</v>
      </c>
      <c r="AB79">
        <v>0</v>
      </c>
      <c r="AC79">
        <v>0</v>
      </c>
      <c r="AD79">
        <v>0</v>
      </c>
      <c r="AE79">
        <v>0</v>
      </c>
      <c r="AF79">
        <v>0</v>
      </c>
      <c r="AG79">
        <v>0</v>
      </c>
      <c r="AH79">
        <v>0</v>
      </c>
      <c r="AI79">
        <v>0</v>
      </c>
      <c r="AJ79">
        <v>0</v>
      </c>
      <c r="AK79">
        <v>0</v>
      </c>
      <c r="AL79">
        <v>0</v>
      </c>
      <c r="AM79">
        <v>0</v>
      </c>
      <c r="AN79">
        <v>0</v>
      </c>
      <c r="AO79">
        <v>0</v>
      </c>
      <c r="AP79">
        <v>0</v>
      </c>
      <c r="AQ79">
        <v>0</v>
      </c>
      <c r="AR79">
        <v>0</v>
      </c>
      <c r="AS79">
        <v>0</v>
      </c>
      <c r="AT79">
        <v>0</v>
      </c>
      <c r="AU79">
        <v>0</v>
      </c>
      <c r="AV79">
        <v>0</v>
      </c>
      <c r="AW79">
        <v>0</v>
      </c>
      <c r="AX79">
        <v>0</v>
      </c>
      <c r="AY79">
        <v>0</v>
      </c>
      <c r="AZ79">
        <v>0</v>
      </c>
      <c r="BA79">
        <v>0</v>
      </c>
      <c r="BB79">
        <v>0</v>
      </c>
      <c r="BC79">
        <v>0</v>
      </c>
      <c r="BD79">
        <v>0</v>
      </c>
      <c r="BE79">
        <v>0</v>
      </c>
      <c r="BF79">
        <v>0</v>
      </c>
      <c r="BG79">
        <v>0</v>
      </c>
      <c r="BH79">
        <v>0</v>
      </c>
      <c r="BI79">
        <v>0</v>
      </c>
      <c r="BJ79">
        <v>0</v>
      </c>
      <c r="BK79">
        <v>0</v>
      </c>
      <c r="BL79">
        <v>0</v>
      </c>
      <c r="BM79">
        <v>0</v>
      </c>
      <c r="BN79">
        <v>0</v>
      </c>
      <c r="BO79">
        <v>0</v>
      </c>
      <c r="BP79">
        <v>0</v>
      </c>
      <c r="BQ79">
        <v>0</v>
      </c>
      <c r="BR79">
        <v>0</v>
      </c>
      <c r="BS79">
        <v>0</v>
      </c>
      <c r="BT79">
        <v>0</v>
      </c>
      <c r="BU79">
        <v>0</v>
      </c>
      <c r="BV79">
        <v>0</v>
      </c>
      <c r="BW79">
        <v>0</v>
      </c>
      <c r="BX79">
        <v>0</v>
      </c>
      <c r="BY79">
        <v>0</v>
      </c>
      <c r="BZ79">
        <v>0</v>
      </c>
      <c r="CA79">
        <v>0</v>
      </c>
      <c r="CB79">
        <v>0</v>
      </c>
      <c r="CC79">
        <v>0</v>
      </c>
      <c r="CD79">
        <v>0</v>
      </c>
      <c r="CE79">
        <v>0</v>
      </c>
      <c r="CF79">
        <v>0</v>
      </c>
      <c r="CG79">
        <v>0</v>
      </c>
      <c r="CH79">
        <v>0</v>
      </c>
      <c r="CI79">
        <v>0</v>
      </c>
      <c r="CJ79">
        <v>0</v>
      </c>
      <c r="CK79">
        <v>0</v>
      </c>
      <c r="CL79">
        <v>0</v>
      </c>
      <c r="CM79">
        <v>0</v>
      </c>
      <c r="CN79">
        <v>0</v>
      </c>
      <c r="CO79">
        <v>0</v>
      </c>
      <c r="CP79">
        <v>0</v>
      </c>
      <c r="CQ79">
        <v>0</v>
      </c>
      <c r="CR79">
        <v>0</v>
      </c>
      <c r="CS79">
        <v>0</v>
      </c>
      <c r="CT79">
        <v>0</v>
      </c>
      <c r="CU79">
        <v>0</v>
      </c>
      <c r="CV79">
        <v>0</v>
      </c>
      <c r="CW79">
        <v>0</v>
      </c>
      <c r="CX79">
        <v>0</v>
      </c>
      <c r="CY79">
        <v>0</v>
      </c>
      <c r="CZ79">
        <v>0</v>
      </c>
      <c r="DA79">
        <v>0</v>
      </c>
      <c r="DB79">
        <v>0</v>
      </c>
      <c r="DC79">
        <v>0</v>
      </c>
      <c r="DD79">
        <v>0</v>
      </c>
      <c r="DE79">
        <v>0</v>
      </c>
      <c r="DF79">
        <v>0</v>
      </c>
      <c r="DG79">
        <v>0</v>
      </c>
      <c r="DH79">
        <v>0</v>
      </c>
      <c r="DI79">
        <v>0</v>
      </c>
      <c r="DJ79">
        <v>0</v>
      </c>
      <c r="DK79">
        <v>0</v>
      </c>
      <c r="DL79">
        <v>0</v>
      </c>
      <c r="DM79">
        <v>0</v>
      </c>
      <c r="DN79">
        <v>0</v>
      </c>
      <c r="DO79">
        <v>0</v>
      </c>
      <c r="DP79">
        <v>0</v>
      </c>
      <c r="DQ79">
        <v>0</v>
      </c>
      <c r="DR79">
        <v>0</v>
      </c>
      <c r="DS79">
        <v>0</v>
      </c>
      <c r="DT79">
        <v>0</v>
      </c>
      <c r="DU79">
        <v>0</v>
      </c>
      <c r="DV79">
        <v>0</v>
      </c>
      <c r="DW79">
        <v>0</v>
      </c>
      <c r="DX79">
        <v>0</v>
      </c>
      <c r="DY79">
        <v>0</v>
      </c>
      <c r="DZ79">
        <v>0</v>
      </c>
      <c r="EA79">
        <v>0</v>
      </c>
      <c r="EB79">
        <v>0</v>
      </c>
      <c r="EC79">
        <v>0</v>
      </c>
      <c r="ED79">
        <v>0</v>
      </c>
      <c r="EE79">
        <v>0</v>
      </c>
      <c r="EF79">
        <v>0</v>
      </c>
      <c r="EG79">
        <v>0</v>
      </c>
      <c r="EH79">
        <v>0</v>
      </c>
      <c r="EI79">
        <v>0</v>
      </c>
      <c r="EJ79">
        <v>0</v>
      </c>
      <c r="EK79">
        <v>0</v>
      </c>
      <c r="EL79">
        <v>0</v>
      </c>
      <c r="EM79">
        <v>0</v>
      </c>
      <c r="EN79">
        <v>0</v>
      </c>
      <c r="EO79">
        <v>0</v>
      </c>
      <c r="EP79">
        <v>0</v>
      </c>
      <c r="EQ79">
        <v>0</v>
      </c>
      <c r="ER79">
        <v>0</v>
      </c>
      <c r="ES79">
        <v>0</v>
      </c>
      <c r="ET79">
        <v>0</v>
      </c>
      <c r="EU79">
        <v>0</v>
      </c>
      <c r="EV79">
        <v>0</v>
      </c>
      <c r="EW79">
        <v>0</v>
      </c>
      <c r="EX79">
        <v>0</v>
      </c>
      <c r="EY79">
        <v>0</v>
      </c>
      <c r="EZ79">
        <v>0</v>
      </c>
      <c r="FA79">
        <v>0</v>
      </c>
      <c r="FB79">
        <v>0</v>
      </c>
      <c r="FC79">
        <v>0</v>
      </c>
      <c r="FD79">
        <v>0</v>
      </c>
      <c r="FE79">
        <v>0</v>
      </c>
      <c r="FF79">
        <v>0</v>
      </c>
      <c r="FG79">
        <v>0</v>
      </c>
      <c r="FH79">
        <v>0</v>
      </c>
      <c r="FI79">
        <v>0</v>
      </c>
      <c r="FJ79">
        <v>0</v>
      </c>
      <c r="FK79">
        <v>0</v>
      </c>
      <c r="FL79">
        <v>0</v>
      </c>
      <c r="FM79">
        <v>0</v>
      </c>
      <c r="FN79">
        <v>0</v>
      </c>
      <c r="FO79">
        <v>0</v>
      </c>
      <c r="FP79">
        <v>0</v>
      </c>
      <c r="FQ79">
        <v>0</v>
      </c>
      <c r="FR79">
        <v>0</v>
      </c>
      <c r="FS79">
        <v>0</v>
      </c>
      <c r="FT79">
        <v>0</v>
      </c>
      <c r="FU79">
        <v>0</v>
      </c>
      <c r="FV79">
        <v>0</v>
      </c>
      <c r="FW79">
        <v>0</v>
      </c>
      <c r="FX79">
        <v>0</v>
      </c>
      <c r="FY79">
        <v>0</v>
      </c>
      <c r="FZ79">
        <v>0</v>
      </c>
      <c r="GA79">
        <v>0</v>
      </c>
      <c r="GB79">
        <v>0</v>
      </c>
      <c r="GC79">
        <v>0</v>
      </c>
      <c r="GD79">
        <v>0</v>
      </c>
      <c r="GE79">
        <v>0</v>
      </c>
      <c r="GF79">
        <v>0</v>
      </c>
      <c r="GG79">
        <v>0</v>
      </c>
      <c r="GH79">
        <v>0</v>
      </c>
      <c r="GI79">
        <v>0</v>
      </c>
      <c r="GJ79">
        <v>0</v>
      </c>
      <c r="GK79">
        <v>0</v>
      </c>
      <c r="GL79">
        <v>0</v>
      </c>
      <c r="GM79">
        <v>0</v>
      </c>
      <c r="GN79">
        <v>0</v>
      </c>
      <c r="GO79">
        <v>0</v>
      </c>
      <c r="GP79">
        <v>0</v>
      </c>
      <c r="GQ79">
        <v>0</v>
      </c>
      <c r="GR79">
        <v>0</v>
      </c>
      <c r="GS79">
        <v>0</v>
      </c>
      <c r="GT79">
        <v>1302231</v>
      </c>
      <c r="GU79">
        <v>13604</v>
      </c>
    </row>
    <row r="80" spans="1:203" x14ac:dyDescent="0.2">
      <c r="A80" t="str">
        <v>Test 77</v>
      </c>
      <c r="B80" t="str">
        <v>Test compound</v>
      </c>
      <c r="C80" t="str">
        <v>Target Response</v>
      </c>
      <c r="D80">
        <v>0</v>
      </c>
      <c r="E80">
        <v>0</v>
      </c>
      <c r="F80">
        <v>0</v>
      </c>
      <c r="G80">
        <v>0</v>
      </c>
      <c r="H80">
        <v>0</v>
      </c>
      <c r="I80">
        <v>0</v>
      </c>
      <c r="J80">
        <v>0</v>
      </c>
      <c r="K80">
        <v>0</v>
      </c>
      <c r="L80">
        <v>0</v>
      </c>
      <c r="M80">
        <v>0</v>
      </c>
      <c r="N80">
        <v>0</v>
      </c>
      <c r="O80">
        <v>0</v>
      </c>
      <c r="P80">
        <v>0</v>
      </c>
      <c r="Q80">
        <v>0</v>
      </c>
      <c r="R80">
        <v>0</v>
      </c>
      <c r="S80">
        <v>0</v>
      </c>
      <c r="T80">
        <v>0</v>
      </c>
      <c r="U80">
        <v>0</v>
      </c>
      <c r="V80">
        <v>0</v>
      </c>
      <c r="W80">
        <v>0</v>
      </c>
      <c r="X80">
        <v>0</v>
      </c>
      <c r="Y80">
        <v>0</v>
      </c>
      <c r="Z80">
        <v>0</v>
      </c>
      <c r="AA80">
        <v>0</v>
      </c>
      <c r="AB80">
        <v>0</v>
      </c>
      <c r="AC80">
        <v>0</v>
      </c>
      <c r="AD80">
        <v>0</v>
      </c>
      <c r="AE80">
        <v>0</v>
      </c>
      <c r="AF80">
        <v>0</v>
      </c>
      <c r="AG80">
        <v>0</v>
      </c>
      <c r="AH80">
        <v>0</v>
      </c>
      <c r="AI80">
        <v>0</v>
      </c>
      <c r="AJ80">
        <v>0</v>
      </c>
      <c r="AK80">
        <v>0</v>
      </c>
      <c r="AL80">
        <v>0</v>
      </c>
      <c r="AM80">
        <v>0</v>
      </c>
      <c r="AN80">
        <v>0</v>
      </c>
      <c r="AO80">
        <v>0</v>
      </c>
      <c r="AP80">
        <v>0</v>
      </c>
      <c r="AQ80">
        <v>0</v>
      </c>
      <c r="AR80">
        <v>0</v>
      </c>
      <c r="AS80">
        <v>0</v>
      </c>
      <c r="AT80">
        <v>0</v>
      </c>
      <c r="AU80">
        <v>0</v>
      </c>
      <c r="AV80">
        <v>0</v>
      </c>
      <c r="AW80">
        <v>0</v>
      </c>
      <c r="AX80">
        <v>0</v>
      </c>
      <c r="AY80">
        <v>0</v>
      </c>
      <c r="AZ80">
        <v>0</v>
      </c>
      <c r="BA80">
        <v>0</v>
      </c>
      <c r="BB80">
        <v>0</v>
      </c>
      <c r="BC80">
        <v>0</v>
      </c>
      <c r="BD80">
        <v>0</v>
      </c>
      <c r="BE80">
        <v>0</v>
      </c>
      <c r="BF80">
        <v>0</v>
      </c>
      <c r="BG80">
        <v>0</v>
      </c>
      <c r="BH80">
        <v>0</v>
      </c>
      <c r="BI80">
        <v>0</v>
      </c>
      <c r="BJ80">
        <v>0</v>
      </c>
      <c r="BK80">
        <v>0</v>
      </c>
      <c r="BL80">
        <v>0</v>
      </c>
      <c r="BM80">
        <v>0</v>
      </c>
      <c r="BN80">
        <v>0</v>
      </c>
      <c r="BO80">
        <v>0</v>
      </c>
      <c r="BP80">
        <v>0</v>
      </c>
      <c r="BQ80">
        <v>0</v>
      </c>
      <c r="BR80">
        <v>0</v>
      </c>
      <c r="BS80">
        <v>0</v>
      </c>
      <c r="BT80">
        <v>0</v>
      </c>
      <c r="BU80">
        <v>0</v>
      </c>
      <c r="BV80">
        <v>0</v>
      </c>
      <c r="BW80">
        <v>0</v>
      </c>
      <c r="BX80">
        <v>0</v>
      </c>
      <c r="BY80">
        <v>0</v>
      </c>
      <c r="BZ80">
        <v>0</v>
      </c>
      <c r="CA80">
        <v>0</v>
      </c>
      <c r="CB80">
        <v>0</v>
      </c>
      <c r="CC80">
        <v>0</v>
      </c>
      <c r="CD80">
        <v>0</v>
      </c>
      <c r="CE80">
        <v>0</v>
      </c>
      <c r="CF80">
        <v>0</v>
      </c>
      <c r="CG80">
        <v>0</v>
      </c>
      <c r="CH80">
        <v>0</v>
      </c>
      <c r="CI80">
        <v>0</v>
      </c>
      <c r="CJ80">
        <v>0</v>
      </c>
      <c r="CK80">
        <v>0</v>
      </c>
      <c r="CL80">
        <v>0</v>
      </c>
      <c r="CM80">
        <v>0</v>
      </c>
      <c r="CN80">
        <v>0</v>
      </c>
      <c r="CO80">
        <v>0</v>
      </c>
      <c r="CP80">
        <v>0</v>
      </c>
      <c r="CQ80">
        <v>0</v>
      </c>
      <c r="CR80">
        <v>0</v>
      </c>
      <c r="CS80">
        <v>0</v>
      </c>
      <c r="CT80">
        <v>0</v>
      </c>
      <c r="CU80">
        <v>0</v>
      </c>
      <c r="CV80">
        <v>0</v>
      </c>
      <c r="CW80">
        <v>0</v>
      </c>
      <c r="CX80">
        <v>0</v>
      </c>
      <c r="CY80">
        <v>0</v>
      </c>
      <c r="CZ80">
        <v>0</v>
      </c>
      <c r="DA80">
        <v>0</v>
      </c>
      <c r="DB80">
        <v>0</v>
      </c>
      <c r="DC80">
        <v>0</v>
      </c>
      <c r="DD80">
        <v>0</v>
      </c>
      <c r="DE80">
        <v>0</v>
      </c>
      <c r="DF80">
        <v>0</v>
      </c>
      <c r="DG80">
        <v>0</v>
      </c>
      <c r="DH80">
        <v>0</v>
      </c>
      <c r="DI80">
        <v>0</v>
      </c>
      <c r="DJ80">
        <v>0</v>
      </c>
      <c r="DK80">
        <v>0</v>
      </c>
      <c r="DL80">
        <v>0</v>
      </c>
      <c r="DM80">
        <v>0</v>
      </c>
      <c r="DN80">
        <v>0</v>
      </c>
      <c r="DO80">
        <v>0</v>
      </c>
      <c r="DP80">
        <v>0</v>
      </c>
      <c r="DQ80">
        <v>0</v>
      </c>
      <c r="DR80">
        <v>0</v>
      </c>
      <c r="DS80">
        <v>0</v>
      </c>
      <c r="DT80">
        <v>0</v>
      </c>
      <c r="DU80">
        <v>0</v>
      </c>
      <c r="DV80">
        <v>0</v>
      </c>
      <c r="DW80">
        <v>0</v>
      </c>
      <c r="DX80">
        <v>0</v>
      </c>
      <c r="DY80">
        <v>0</v>
      </c>
      <c r="DZ80">
        <v>0</v>
      </c>
      <c r="EA80">
        <v>0</v>
      </c>
      <c r="EB80">
        <v>0</v>
      </c>
      <c r="EC80">
        <v>0</v>
      </c>
      <c r="ED80">
        <v>0</v>
      </c>
      <c r="EE80">
        <v>0</v>
      </c>
      <c r="EF80">
        <v>0</v>
      </c>
      <c r="EG80">
        <v>0</v>
      </c>
      <c r="EH80">
        <v>0</v>
      </c>
      <c r="EI80">
        <v>0</v>
      </c>
      <c r="EJ80">
        <v>0</v>
      </c>
      <c r="EK80">
        <v>0</v>
      </c>
      <c r="EL80">
        <v>0</v>
      </c>
      <c r="EM80">
        <v>0</v>
      </c>
      <c r="EN80">
        <v>0</v>
      </c>
      <c r="EO80">
        <v>0</v>
      </c>
      <c r="EP80">
        <v>0</v>
      </c>
      <c r="EQ80">
        <v>0</v>
      </c>
      <c r="ER80">
        <v>0</v>
      </c>
      <c r="ES80">
        <v>0</v>
      </c>
      <c r="ET80">
        <v>0</v>
      </c>
      <c r="EU80">
        <v>0</v>
      </c>
      <c r="EV80">
        <v>0</v>
      </c>
      <c r="EW80">
        <v>0</v>
      </c>
      <c r="EX80">
        <v>0</v>
      </c>
      <c r="EY80">
        <v>0</v>
      </c>
      <c r="EZ80">
        <v>0</v>
      </c>
      <c r="FA80">
        <v>0</v>
      </c>
      <c r="FB80">
        <v>0</v>
      </c>
      <c r="FC80">
        <v>0</v>
      </c>
      <c r="FD80">
        <v>0</v>
      </c>
      <c r="FE80">
        <v>0</v>
      </c>
      <c r="FF80">
        <v>0</v>
      </c>
      <c r="FG80">
        <v>0</v>
      </c>
      <c r="FH80">
        <v>0</v>
      </c>
      <c r="FI80">
        <v>0</v>
      </c>
      <c r="FJ80">
        <v>0</v>
      </c>
      <c r="FK80">
        <v>0</v>
      </c>
      <c r="FL80">
        <v>0</v>
      </c>
      <c r="FM80">
        <v>0</v>
      </c>
      <c r="FN80">
        <v>0</v>
      </c>
      <c r="FO80">
        <v>0</v>
      </c>
      <c r="FP80">
        <v>0</v>
      </c>
      <c r="FQ80">
        <v>0</v>
      </c>
      <c r="FR80">
        <v>0</v>
      </c>
      <c r="FS80">
        <v>0</v>
      </c>
      <c r="FT80">
        <v>0</v>
      </c>
      <c r="FU80">
        <v>0</v>
      </c>
      <c r="FV80">
        <v>0</v>
      </c>
      <c r="FW80">
        <v>0</v>
      </c>
      <c r="FX80">
        <v>0</v>
      </c>
      <c r="FY80">
        <v>0</v>
      </c>
      <c r="FZ80">
        <v>0</v>
      </c>
      <c r="GA80">
        <v>0</v>
      </c>
      <c r="GB80">
        <v>0</v>
      </c>
      <c r="GC80">
        <v>0</v>
      </c>
      <c r="GD80">
        <v>0</v>
      </c>
      <c r="GE80">
        <v>0</v>
      </c>
      <c r="GF80">
        <v>0</v>
      </c>
      <c r="GG80">
        <v>0</v>
      </c>
      <c r="GH80">
        <v>0</v>
      </c>
      <c r="GI80">
        <v>0</v>
      </c>
      <c r="GJ80">
        <v>0</v>
      </c>
      <c r="GK80">
        <v>0</v>
      </c>
      <c r="GL80">
        <v>0</v>
      </c>
      <c r="GM80">
        <v>0</v>
      </c>
      <c r="GN80">
        <v>0</v>
      </c>
      <c r="GO80">
        <v>0</v>
      </c>
      <c r="GP80">
        <v>0</v>
      </c>
      <c r="GQ80">
        <v>0</v>
      </c>
      <c r="GR80">
        <v>0</v>
      </c>
      <c r="GS80">
        <v>0</v>
      </c>
      <c r="GT80">
        <v>1110298</v>
      </c>
      <c r="GU80">
        <v>24307</v>
      </c>
    </row>
    <row r="81" spans="1:203" x14ac:dyDescent="0.2">
      <c r="A81" t="str">
        <v>Test 78</v>
      </c>
      <c r="B81" t="str">
        <v>Test compound</v>
      </c>
      <c r="C81" t="str">
        <v>Target Response</v>
      </c>
      <c r="D81">
        <v>0</v>
      </c>
      <c r="E81">
        <v>0</v>
      </c>
      <c r="F81">
        <v>0</v>
      </c>
      <c r="G81">
        <v>0</v>
      </c>
      <c r="H81">
        <v>0</v>
      </c>
      <c r="I81">
        <v>0</v>
      </c>
      <c r="J81">
        <v>0</v>
      </c>
      <c r="K81">
        <v>0</v>
      </c>
      <c r="L81">
        <v>0</v>
      </c>
      <c r="M81">
        <v>0</v>
      </c>
      <c r="N81">
        <v>0</v>
      </c>
      <c r="O81">
        <v>0</v>
      </c>
      <c r="P81">
        <v>0</v>
      </c>
      <c r="Q81">
        <v>0</v>
      </c>
      <c r="R81">
        <v>0</v>
      </c>
      <c r="S81">
        <v>0</v>
      </c>
      <c r="T81">
        <v>0</v>
      </c>
      <c r="U81">
        <v>0</v>
      </c>
      <c r="V81">
        <v>0</v>
      </c>
      <c r="W81">
        <v>0</v>
      </c>
      <c r="X81">
        <v>0</v>
      </c>
      <c r="Y81">
        <v>0</v>
      </c>
      <c r="Z81">
        <v>0</v>
      </c>
      <c r="AA81">
        <v>0</v>
      </c>
      <c r="AB81">
        <v>0</v>
      </c>
      <c r="AC81">
        <v>0</v>
      </c>
      <c r="AD81">
        <v>0</v>
      </c>
      <c r="AE81">
        <v>0</v>
      </c>
      <c r="AF81">
        <v>0</v>
      </c>
      <c r="AG81">
        <v>0</v>
      </c>
      <c r="AH81">
        <v>0</v>
      </c>
      <c r="AI81">
        <v>0</v>
      </c>
      <c r="AJ81">
        <v>0</v>
      </c>
      <c r="AK81">
        <v>0</v>
      </c>
      <c r="AL81">
        <v>0</v>
      </c>
      <c r="AM81">
        <v>0</v>
      </c>
      <c r="AN81">
        <v>0</v>
      </c>
      <c r="AO81">
        <v>0</v>
      </c>
      <c r="AP81">
        <v>0</v>
      </c>
      <c r="AQ81">
        <v>0</v>
      </c>
      <c r="AR81">
        <v>0</v>
      </c>
      <c r="AS81">
        <v>0</v>
      </c>
      <c r="AT81">
        <v>0</v>
      </c>
      <c r="AU81">
        <v>0</v>
      </c>
      <c r="AV81">
        <v>0</v>
      </c>
      <c r="AW81">
        <v>0</v>
      </c>
      <c r="AX81">
        <v>0</v>
      </c>
      <c r="AY81">
        <v>0</v>
      </c>
      <c r="AZ81">
        <v>0</v>
      </c>
      <c r="BA81">
        <v>0</v>
      </c>
      <c r="BB81">
        <v>0</v>
      </c>
      <c r="BC81">
        <v>0</v>
      </c>
      <c r="BD81">
        <v>0</v>
      </c>
      <c r="BE81">
        <v>0</v>
      </c>
      <c r="BF81">
        <v>0</v>
      </c>
      <c r="BG81">
        <v>0</v>
      </c>
      <c r="BH81">
        <v>0</v>
      </c>
      <c r="BI81">
        <v>0</v>
      </c>
      <c r="BJ81">
        <v>0</v>
      </c>
      <c r="BK81">
        <v>0</v>
      </c>
      <c r="BL81">
        <v>0</v>
      </c>
      <c r="BM81">
        <v>0</v>
      </c>
      <c r="BN81">
        <v>0</v>
      </c>
      <c r="BO81">
        <v>0</v>
      </c>
      <c r="BP81">
        <v>0</v>
      </c>
      <c r="BQ81">
        <v>0</v>
      </c>
      <c r="BR81">
        <v>0</v>
      </c>
      <c r="BS81">
        <v>0</v>
      </c>
      <c r="BT81">
        <v>0</v>
      </c>
      <c r="BU81">
        <v>0</v>
      </c>
      <c r="BV81">
        <v>0</v>
      </c>
      <c r="BW81">
        <v>0</v>
      </c>
      <c r="BX81">
        <v>0</v>
      </c>
      <c r="BY81">
        <v>0</v>
      </c>
      <c r="BZ81">
        <v>0</v>
      </c>
      <c r="CA81">
        <v>0</v>
      </c>
      <c r="CB81">
        <v>0</v>
      </c>
      <c r="CC81">
        <v>0</v>
      </c>
      <c r="CD81">
        <v>0</v>
      </c>
      <c r="CE81">
        <v>0</v>
      </c>
      <c r="CF81">
        <v>0</v>
      </c>
      <c r="CG81">
        <v>0</v>
      </c>
      <c r="CH81">
        <v>0</v>
      </c>
      <c r="CI81">
        <v>0</v>
      </c>
      <c r="CJ81">
        <v>0</v>
      </c>
      <c r="CK81">
        <v>0</v>
      </c>
      <c r="CL81">
        <v>0</v>
      </c>
      <c r="CM81">
        <v>0</v>
      </c>
      <c r="CN81">
        <v>0</v>
      </c>
      <c r="CO81">
        <v>0</v>
      </c>
      <c r="CP81">
        <v>0</v>
      </c>
      <c r="CQ81">
        <v>0</v>
      </c>
      <c r="CR81">
        <v>0</v>
      </c>
      <c r="CS81">
        <v>0</v>
      </c>
      <c r="CT81">
        <v>0</v>
      </c>
      <c r="CU81">
        <v>0</v>
      </c>
      <c r="CV81">
        <v>0</v>
      </c>
      <c r="CW81">
        <v>0</v>
      </c>
      <c r="CX81">
        <v>0</v>
      </c>
      <c r="CY81">
        <v>0</v>
      </c>
      <c r="CZ81">
        <v>0</v>
      </c>
      <c r="DA81">
        <v>0</v>
      </c>
      <c r="DB81">
        <v>0</v>
      </c>
      <c r="DC81">
        <v>0</v>
      </c>
      <c r="DD81">
        <v>0</v>
      </c>
      <c r="DE81">
        <v>0</v>
      </c>
      <c r="DF81">
        <v>0</v>
      </c>
      <c r="DG81">
        <v>0</v>
      </c>
      <c r="DH81">
        <v>0</v>
      </c>
      <c r="DI81">
        <v>0</v>
      </c>
      <c r="DJ81">
        <v>0</v>
      </c>
      <c r="DK81">
        <v>0</v>
      </c>
      <c r="DL81">
        <v>0</v>
      </c>
      <c r="DM81">
        <v>0</v>
      </c>
      <c r="DN81">
        <v>0</v>
      </c>
      <c r="DO81">
        <v>0</v>
      </c>
      <c r="DP81">
        <v>0</v>
      </c>
      <c r="DQ81">
        <v>0</v>
      </c>
      <c r="DR81">
        <v>0</v>
      </c>
      <c r="DS81">
        <v>0</v>
      </c>
      <c r="DT81">
        <v>0</v>
      </c>
      <c r="DU81">
        <v>0</v>
      </c>
      <c r="DV81">
        <v>0</v>
      </c>
      <c r="DW81">
        <v>0</v>
      </c>
      <c r="DX81">
        <v>0</v>
      </c>
      <c r="DY81">
        <v>0</v>
      </c>
      <c r="DZ81">
        <v>0</v>
      </c>
      <c r="EA81">
        <v>0</v>
      </c>
      <c r="EB81">
        <v>0</v>
      </c>
      <c r="EC81">
        <v>0</v>
      </c>
      <c r="ED81">
        <v>0</v>
      </c>
      <c r="EE81">
        <v>0</v>
      </c>
      <c r="EF81">
        <v>0</v>
      </c>
      <c r="EG81">
        <v>0</v>
      </c>
      <c r="EH81">
        <v>0</v>
      </c>
      <c r="EI81">
        <v>0</v>
      </c>
      <c r="EJ81">
        <v>0</v>
      </c>
      <c r="EK81">
        <v>0</v>
      </c>
      <c r="EL81">
        <v>0</v>
      </c>
      <c r="EM81">
        <v>0</v>
      </c>
      <c r="EN81">
        <v>0</v>
      </c>
      <c r="EO81">
        <v>0</v>
      </c>
      <c r="EP81">
        <v>0</v>
      </c>
      <c r="EQ81">
        <v>0</v>
      </c>
      <c r="ER81">
        <v>0</v>
      </c>
      <c r="ES81">
        <v>0</v>
      </c>
      <c r="ET81">
        <v>0</v>
      </c>
      <c r="EU81">
        <v>0</v>
      </c>
      <c r="EV81">
        <v>0</v>
      </c>
      <c r="EW81">
        <v>0</v>
      </c>
      <c r="EX81">
        <v>0</v>
      </c>
      <c r="EY81">
        <v>0</v>
      </c>
      <c r="EZ81">
        <v>0</v>
      </c>
      <c r="FA81">
        <v>0</v>
      </c>
      <c r="FB81">
        <v>0</v>
      </c>
      <c r="FC81">
        <v>0</v>
      </c>
      <c r="FD81">
        <v>0</v>
      </c>
      <c r="FE81">
        <v>0</v>
      </c>
      <c r="FF81">
        <v>0</v>
      </c>
      <c r="FG81">
        <v>0</v>
      </c>
      <c r="FH81">
        <v>0</v>
      </c>
      <c r="FI81">
        <v>0</v>
      </c>
      <c r="FJ81">
        <v>0</v>
      </c>
      <c r="FK81">
        <v>0</v>
      </c>
      <c r="FL81">
        <v>0</v>
      </c>
      <c r="FM81">
        <v>0</v>
      </c>
      <c r="FN81">
        <v>0</v>
      </c>
      <c r="FO81">
        <v>0</v>
      </c>
      <c r="FP81">
        <v>0</v>
      </c>
      <c r="FQ81">
        <v>0</v>
      </c>
      <c r="FR81">
        <v>0</v>
      </c>
      <c r="FS81">
        <v>0</v>
      </c>
      <c r="FT81">
        <v>0</v>
      </c>
      <c r="FU81">
        <v>0</v>
      </c>
      <c r="FV81">
        <v>0</v>
      </c>
      <c r="FW81">
        <v>0</v>
      </c>
      <c r="FX81">
        <v>0</v>
      </c>
      <c r="FY81">
        <v>0</v>
      </c>
      <c r="FZ81">
        <v>0</v>
      </c>
      <c r="GA81">
        <v>0</v>
      </c>
      <c r="GB81">
        <v>0</v>
      </c>
      <c r="GC81">
        <v>0</v>
      </c>
      <c r="GD81">
        <v>0</v>
      </c>
      <c r="GE81">
        <v>0</v>
      </c>
      <c r="GF81">
        <v>0</v>
      </c>
      <c r="GG81">
        <v>0</v>
      </c>
      <c r="GH81">
        <v>0</v>
      </c>
      <c r="GI81">
        <v>0</v>
      </c>
      <c r="GJ81">
        <v>0</v>
      </c>
      <c r="GK81">
        <v>0</v>
      </c>
      <c r="GL81">
        <v>0</v>
      </c>
      <c r="GM81">
        <v>0</v>
      </c>
      <c r="GN81">
        <v>0</v>
      </c>
      <c r="GO81">
        <v>0</v>
      </c>
      <c r="GP81">
        <v>0</v>
      </c>
      <c r="GQ81">
        <v>0</v>
      </c>
      <c r="GR81">
        <v>0</v>
      </c>
      <c r="GS81">
        <v>0</v>
      </c>
      <c r="GT81">
        <v>1247427</v>
      </c>
      <c r="GU81">
        <v>8921</v>
      </c>
    </row>
    <row r="82" spans="1:203" x14ac:dyDescent="0.2">
      <c r="A82" t="str">
        <v>Test 79</v>
      </c>
      <c r="B82" t="str">
        <v>Test compound</v>
      </c>
      <c r="C82" t="str">
        <v>Target Response</v>
      </c>
      <c r="D82">
        <v>0</v>
      </c>
      <c r="E82">
        <v>0</v>
      </c>
      <c r="F82">
        <v>0</v>
      </c>
      <c r="G82">
        <v>0</v>
      </c>
      <c r="H82">
        <v>0</v>
      </c>
      <c r="I82">
        <v>0</v>
      </c>
      <c r="J82">
        <v>0</v>
      </c>
      <c r="K82">
        <v>0</v>
      </c>
      <c r="L82">
        <v>0</v>
      </c>
      <c r="M82">
        <v>0</v>
      </c>
      <c r="N82">
        <v>0</v>
      </c>
      <c r="O82">
        <v>0</v>
      </c>
      <c r="P82">
        <v>0</v>
      </c>
      <c r="Q82">
        <v>0</v>
      </c>
      <c r="R82">
        <v>0</v>
      </c>
      <c r="S82">
        <v>0</v>
      </c>
      <c r="T82">
        <v>0</v>
      </c>
      <c r="U82">
        <v>0</v>
      </c>
      <c r="V82">
        <v>0</v>
      </c>
      <c r="W82">
        <v>0</v>
      </c>
      <c r="X82">
        <v>0</v>
      </c>
      <c r="Y82">
        <v>0</v>
      </c>
      <c r="Z82">
        <v>0</v>
      </c>
      <c r="AA82">
        <v>0</v>
      </c>
      <c r="AB82">
        <v>0</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c r="BA82">
        <v>0</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BX82">
        <v>0</v>
      </c>
      <c r="BY82">
        <v>0</v>
      </c>
      <c r="BZ82">
        <v>0</v>
      </c>
      <c r="CA82">
        <v>0</v>
      </c>
      <c r="CB82">
        <v>0</v>
      </c>
      <c r="CC82">
        <v>0</v>
      </c>
      <c r="CD82">
        <v>0</v>
      </c>
      <c r="CE82">
        <v>0</v>
      </c>
      <c r="CF82">
        <v>0</v>
      </c>
      <c r="CG82">
        <v>0</v>
      </c>
      <c r="CH82">
        <v>0</v>
      </c>
      <c r="CI82">
        <v>0</v>
      </c>
      <c r="CJ82">
        <v>0</v>
      </c>
      <c r="CK82">
        <v>0</v>
      </c>
      <c r="CL82">
        <v>0</v>
      </c>
      <c r="CM82">
        <v>0</v>
      </c>
      <c r="CN82">
        <v>0</v>
      </c>
      <c r="CO82">
        <v>0</v>
      </c>
      <c r="CP82">
        <v>0</v>
      </c>
      <c r="CQ82">
        <v>0</v>
      </c>
      <c r="CR82">
        <v>0</v>
      </c>
      <c r="CS82">
        <v>0</v>
      </c>
      <c r="CT82">
        <v>0</v>
      </c>
      <c r="CU82">
        <v>0</v>
      </c>
      <c r="CV82">
        <v>0</v>
      </c>
      <c r="CW82">
        <v>0</v>
      </c>
      <c r="CX82">
        <v>0</v>
      </c>
      <c r="CY82">
        <v>0</v>
      </c>
      <c r="CZ82">
        <v>0</v>
      </c>
      <c r="DA82">
        <v>0</v>
      </c>
      <c r="DB82">
        <v>0</v>
      </c>
      <c r="DC82">
        <v>0</v>
      </c>
      <c r="DD82">
        <v>0</v>
      </c>
      <c r="DE82">
        <v>0</v>
      </c>
      <c r="DF82">
        <v>0</v>
      </c>
      <c r="DG82">
        <v>0</v>
      </c>
      <c r="DH82">
        <v>0</v>
      </c>
      <c r="DI82">
        <v>0</v>
      </c>
      <c r="DJ82">
        <v>0</v>
      </c>
      <c r="DK82">
        <v>0</v>
      </c>
      <c r="DL82">
        <v>0</v>
      </c>
      <c r="DM82">
        <v>0</v>
      </c>
      <c r="DN82">
        <v>0</v>
      </c>
      <c r="DO82">
        <v>0</v>
      </c>
      <c r="DP82">
        <v>0</v>
      </c>
      <c r="DQ82">
        <v>0</v>
      </c>
      <c r="DR82">
        <v>0</v>
      </c>
      <c r="DS82">
        <v>0</v>
      </c>
      <c r="DT82">
        <v>0</v>
      </c>
      <c r="DU82">
        <v>0</v>
      </c>
      <c r="DV82">
        <v>0</v>
      </c>
      <c r="DW82">
        <v>0</v>
      </c>
      <c r="DX82">
        <v>0</v>
      </c>
      <c r="DY82">
        <v>0</v>
      </c>
      <c r="DZ82">
        <v>0</v>
      </c>
      <c r="EA82">
        <v>0</v>
      </c>
      <c r="EB82">
        <v>0</v>
      </c>
      <c r="EC82">
        <v>0</v>
      </c>
      <c r="ED82">
        <v>0</v>
      </c>
      <c r="EE82">
        <v>0</v>
      </c>
      <c r="EF82">
        <v>0</v>
      </c>
      <c r="EG82">
        <v>0</v>
      </c>
      <c r="EH82">
        <v>0</v>
      </c>
      <c r="EI82">
        <v>0</v>
      </c>
      <c r="EJ82">
        <v>0</v>
      </c>
      <c r="EK82">
        <v>0</v>
      </c>
      <c r="EL82">
        <v>0</v>
      </c>
      <c r="EM82">
        <v>0</v>
      </c>
      <c r="EN82">
        <v>0</v>
      </c>
      <c r="EO82">
        <v>0</v>
      </c>
      <c r="EP82">
        <v>0</v>
      </c>
      <c r="EQ82">
        <v>0</v>
      </c>
      <c r="ER82">
        <v>0</v>
      </c>
      <c r="ES82">
        <v>0</v>
      </c>
      <c r="ET82">
        <v>0</v>
      </c>
      <c r="EU82">
        <v>0</v>
      </c>
      <c r="EV82">
        <v>0</v>
      </c>
      <c r="EW82">
        <v>0</v>
      </c>
      <c r="EX82">
        <v>0</v>
      </c>
      <c r="EY82">
        <v>0</v>
      </c>
      <c r="EZ82">
        <v>0</v>
      </c>
      <c r="FA82">
        <v>0</v>
      </c>
      <c r="FB82">
        <v>0</v>
      </c>
      <c r="FC82">
        <v>0</v>
      </c>
      <c r="FD82">
        <v>0</v>
      </c>
      <c r="FE82">
        <v>0</v>
      </c>
      <c r="FF82">
        <v>0</v>
      </c>
      <c r="FG82">
        <v>0</v>
      </c>
      <c r="FH82">
        <v>0</v>
      </c>
      <c r="FI82">
        <v>0</v>
      </c>
      <c r="FJ82">
        <v>0</v>
      </c>
      <c r="FK82">
        <v>0</v>
      </c>
      <c r="FL82">
        <v>0</v>
      </c>
      <c r="FM82">
        <v>0</v>
      </c>
      <c r="FN82">
        <v>0</v>
      </c>
      <c r="FO82">
        <v>0</v>
      </c>
      <c r="FP82">
        <v>0</v>
      </c>
      <c r="FQ82">
        <v>0</v>
      </c>
      <c r="FR82">
        <v>0</v>
      </c>
      <c r="FS82">
        <v>0</v>
      </c>
      <c r="FT82">
        <v>0</v>
      </c>
      <c r="FU82">
        <v>0</v>
      </c>
      <c r="FV82">
        <v>0</v>
      </c>
      <c r="FW82">
        <v>0</v>
      </c>
      <c r="FX82">
        <v>0</v>
      </c>
      <c r="FY82">
        <v>0</v>
      </c>
      <c r="FZ82">
        <v>0</v>
      </c>
      <c r="GA82">
        <v>0</v>
      </c>
      <c r="GB82">
        <v>0</v>
      </c>
      <c r="GC82">
        <v>0</v>
      </c>
      <c r="GD82">
        <v>0</v>
      </c>
      <c r="GE82">
        <v>0</v>
      </c>
      <c r="GF82">
        <v>0</v>
      </c>
      <c r="GG82">
        <v>0</v>
      </c>
      <c r="GH82">
        <v>0</v>
      </c>
      <c r="GI82">
        <v>0</v>
      </c>
      <c r="GJ82">
        <v>0</v>
      </c>
      <c r="GK82">
        <v>0</v>
      </c>
      <c r="GL82">
        <v>0</v>
      </c>
      <c r="GM82">
        <v>0</v>
      </c>
      <c r="GN82">
        <v>0</v>
      </c>
      <c r="GO82">
        <v>0</v>
      </c>
      <c r="GP82">
        <v>0</v>
      </c>
      <c r="GQ82">
        <v>0</v>
      </c>
      <c r="GR82">
        <v>0</v>
      </c>
      <c r="GS82">
        <v>0</v>
      </c>
      <c r="GT82">
        <v>1329463</v>
      </c>
      <c r="GU82">
        <v>11071</v>
      </c>
    </row>
    <row r="83" spans="1:203" x14ac:dyDescent="0.2">
      <c r="A83" t="str">
        <v>Test 80</v>
      </c>
      <c r="B83" t="str">
        <v>Test compound</v>
      </c>
      <c r="C83" t="str">
        <v>Target Response</v>
      </c>
      <c r="D83">
        <v>0</v>
      </c>
      <c r="E83">
        <v>0</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c r="AC83">
        <v>0</v>
      </c>
      <c r="AD83">
        <v>0</v>
      </c>
      <c r="AE83">
        <v>0</v>
      </c>
      <c r="AF83">
        <v>0</v>
      </c>
      <c r="AG83">
        <v>0</v>
      </c>
      <c r="AH83">
        <v>0</v>
      </c>
      <c r="AI83">
        <v>0</v>
      </c>
      <c r="AJ83">
        <v>0</v>
      </c>
      <c r="AK83">
        <v>0</v>
      </c>
      <c r="AL83">
        <v>0</v>
      </c>
      <c r="AM83">
        <v>0</v>
      </c>
      <c r="AN83">
        <v>0</v>
      </c>
      <c r="AO83">
        <v>0</v>
      </c>
      <c r="AP83">
        <v>0</v>
      </c>
      <c r="AQ83">
        <v>0</v>
      </c>
      <c r="AR83">
        <v>0</v>
      </c>
      <c r="AS83">
        <v>0</v>
      </c>
      <c r="AT83">
        <v>0</v>
      </c>
      <c r="AU83">
        <v>0</v>
      </c>
      <c r="AV83">
        <v>0</v>
      </c>
      <c r="AW83">
        <v>0</v>
      </c>
      <c r="AX83">
        <v>0</v>
      </c>
      <c r="AY83">
        <v>0</v>
      </c>
      <c r="AZ83">
        <v>0</v>
      </c>
      <c r="BA83">
        <v>0</v>
      </c>
      <c r="BB83">
        <v>0</v>
      </c>
      <c r="BC83">
        <v>0</v>
      </c>
      <c r="BD83">
        <v>0</v>
      </c>
      <c r="BE83">
        <v>0</v>
      </c>
      <c r="BF83">
        <v>0</v>
      </c>
      <c r="BG83">
        <v>0</v>
      </c>
      <c r="BH83">
        <v>0</v>
      </c>
      <c r="BI83">
        <v>0</v>
      </c>
      <c r="BJ83">
        <v>0</v>
      </c>
      <c r="BK83">
        <v>0</v>
      </c>
      <c r="BL83">
        <v>0</v>
      </c>
      <c r="BM83">
        <v>0</v>
      </c>
      <c r="BN83">
        <v>0</v>
      </c>
      <c r="BO83">
        <v>0</v>
      </c>
      <c r="BP83">
        <v>0</v>
      </c>
      <c r="BQ83">
        <v>0</v>
      </c>
      <c r="BR83">
        <v>0</v>
      </c>
      <c r="BS83">
        <v>0</v>
      </c>
      <c r="BT83">
        <v>0</v>
      </c>
      <c r="BU83">
        <v>0</v>
      </c>
      <c r="BV83">
        <v>0</v>
      </c>
      <c r="BW83">
        <v>0</v>
      </c>
      <c r="BX83">
        <v>0</v>
      </c>
      <c r="BY83">
        <v>0</v>
      </c>
      <c r="BZ83">
        <v>0</v>
      </c>
      <c r="CA83">
        <v>0</v>
      </c>
      <c r="CB83">
        <v>0</v>
      </c>
      <c r="CC83">
        <v>0</v>
      </c>
      <c r="CD83">
        <v>0</v>
      </c>
      <c r="CE83">
        <v>0</v>
      </c>
      <c r="CF83">
        <v>0</v>
      </c>
      <c r="CG83">
        <v>0</v>
      </c>
      <c r="CH83">
        <v>0</v>
      </c>
      <c r="CI83">
        <v>0</v>
      </c>
      <c r="CJ83">
        <v>0</v>
      </c>
      <c r="CK83">
        <v>0</v>
      </c>
      <c r="CL83">
        <v>0</v>
      </c>
      <c r="CM83">
        <v>0</v>
      </c>
      <c r="CN83">
        <v>0</v>
      </c>
      <c r="CO83">
        <v>0</v>
      </c>
      <c r="CP83">
        <v>0</v>
      </c>
      <c r="CQ83">
        <v>0</v>
      </c>
      <c r="CR83">
        <v>0</v>
      </c>
      <c r="CS83">
        <v>0</v>
      </c>
      <c r="CT83">
        <v>0</v>
      </c>
      <c r="CU83">
        <v>0</v>
      </c>
      <c r="CV83">
        <v>0</v>
      </c>
      <c r="CW83">
        <v>0</v>
      </c>
      <c r="CX83">
        <v>0</v>
      </c>
      <c r="CY83">
        <v>0</v>
      </c>
      <c r="CZ83">
        <v>0</v>
      </c>
      <c r="DA83">
        <v>0</v>
      </c>
      <c r="DB83">
        <v>0</v>
      </c>
      <c r="DC83">
        <v>0</v>
      </c>
      <c r="DD83">
        <v>0</v>
      </c>
      <c r="DE83">
        <v>0</v>
      </c>
      <c r="DF83">
        <v>0</v>
      </c>
      <c r="DG83">
        <v>0</v>
      </c>
      <c r="DH83">
        <v>0</v>
      </c>
      <c r="DI83">
        <v>0</v>
      </c>
      <c r="DJ83">
        <v>0</v>
      </c>
      <c r="DK83">
        <v>0</v>
      </c>
      <c r="DL83">
        <v>0</v>
      </c>
      <c r="DM83">
        <v>0</v>
      </c>
      <c r="DN83">
        <v>0</v>
      </c>
      <c r="DO83">
        <v>0</v>
      </c>
      <c r="DP83">
        <v>0</v>
      </c>
      <c r="DQ83">
        <v>0</v>
      </c>
      <c r="DR83">
        <v>0</v>
      </c>
      <c r="DS83">
        <v>0</v>
      </c>
      <c r="DT83">
        <v>0</v>
      </c>
      <c r="DU83">
        <v>0</v>
      </c>
      <c r="DV83">
        <v>0</v>
      </c>
      <c r="DW83">
        <v>0</v>
      </c>
      <c r="DX83">
        <v>0</v>
      </c>
      <c r="DY83">
        <v>0</v>
      </c>
      <c r="DZ83">
        <v>0</v>
      </c>
      <c r="EA83">
        <v>0</v>
      </c>
      <c r="EB83">
        <v>0</v>
      </c>
      <c r="EC83">
        <v>0</v>
      </c>
      <c r="ED83">
        <v>0</v>
      </c>
      <c r="EE83">
        <v>0</v>
      </c>
      <c r="EF83">
        <v>0</v>
      </c>
      <c r="EG83">
        <v>0</v>
      </c>
      <c r="EH83">
        <v>0</v>
      </c>
      <c r="EI83">
        <v>0</v>
      </c>
      <c r="EJ83">
        <v>0</v>
      </c>
      <c r="EK83">
        <v>0</v>
      </c>
      <c r="EL83">
        <v>0</v>
      </c>
      <c r="EM83">
        <v>0</v>
      </c>
      <c r="EN83">
        <v>0</v>
      </c>
      <c r="EO83">
        <v>0</v>
      </c>
      <c r="EP83">
        <v>0</v>
      </c>
      <c r="EQ83">
        <v>0</v>
      </c>
      <c r="ER83">
        <v>0</v>
      </c>
      <c r="ES83">
        <v>0</v>
      </c>
      <c r="ET83">
        <v>0</v>
      </c>
      <c r="EU83">
        <v>0</v>
      </c>
      <c r="EV83">
        <v>0</v>
      </c>
      <c r="EW83">
        <v>0</v>
      </c>
      <c r="EX83">
        <v>0</v>
      </c>
      <c r="EY83">
        <v>0</v>
      </c>
      <c r="EZ83">
        <v>0</v>
      </c>
      <c r="FA83">
        <v>0</v>
      </c>
      <c r="FB83">
        <v>0</v>
      </c>
      <c r="FC83">
        <v>0</v>
      </c>
      <c r="FD83">
        <v>0</v>
      </c>
      <c r="FE83">
        <v>0</v>
      </c>
      <c r="FF83">
        <v>0</v>
      </c>
      <c r="FG83">
        <v>0</v>
      </c>
      <c r="FH83">
        <v>0</v>
      </c>
      <c r="FI83">
        <v>0</v>
      </c>
      <c r="FJ83">
        <v>0</v>
      </c>
      <c r="FK83">
        <v>0</v>
      </c>
      <c r="FL83">
        <v>0</v>
      </c>
      <c r="FM83">
        <v>0</v>
      </c>
      <c r="FN83">
        <v>0</v>
      </c>
      <c r="FO83">
        <v>0</v>
      </c>
      <c r="FP83">
        <v>0</v>
      </c>
      <c r="FQ83">
        <v>0</v>
      </c>
      <c r="FR83">
        <v>0</v>
      </c>
      <c r="FS83">
        <v>0</v>
      </c>
      <c r="FT83">
        <v>0</v>
      </c>
      <c r="FU83">
        <v>0</v>
      </c>
      <c r="FV83">
        <v>0</v>
      </c>
      <c r="FW83">
        <v>0</v>
      </c>
      <c r="FX83">
        <v>0</v>
      </c>
      <c r="FY83">
        <v>0</v>
      </c>
      <c r="FZ83">
        <v>0</v>
      </c>
      <c r="GA83">
        <v>0</v>
      </c>
      <c r="GB83">
        <v>0</v>
      </c>
      <c r="GC83">
        <v>0</v>
      </c>
      <c r="GD83">
        <v>0</v>
      </c>
      <c r="GE83">
        <v>0</v>
      </c>
      <c r="GF83">
        <v>0</v>
      </c>
      <c r="GG83">
        <v>0</v>
      </c>
      <c r="GH83">
        <v>0</v>
      </c>
      <c r="GI83">
        <v>0</v>
      </c>
      <c r="GJ83">
        <v>0</v>
      </c>
      <c r="GK83">
        <v>0</v>
      </c>
      <c r="GL83">
        <v>0</v>
      </c>
      <c r="GM83">
        <v>0</v>
      </c>
      <c r="GN83">
        <v>0</v>
      </c>
      <c r="GO83">
        <v>0</v>
      </c>
      <c r="GP83">
        <v>0</v>
      </c>
      <c r="GQ83">
        <v>0</v>
      </c>
      <c r="GR83">
        <v>0</v>
      </c>
      <c r="GS83">
        <v>0</v>
      </c>
      <c r="GT83">
        <v>1365985</v>
      </c>
      <c r="GU83">
        <v>8660</v>
      </c>
    </row>
    <row r="84" spans="1:203" x14ac:dyDescent="0.2">
      <c r="A84" t="str">
        <v>Test 81</v>
      </c>
      <c r="B84" t="str">
        <v>Test compound</v>
      </c>
      <c r="C84" t="str">
        <v>Target Response</v>
      </c>
      <c r="D84">
        <v>0</v>
      </c>
      <c r="E84">
        <v>0</v>
      </c>
      <c r="F84">
        <v>0</v>
      </c>
      <c r="G84">
        <v>0</v>
      </c>
      <c r="H84">
        <v>0</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c r="AO84">
        <v>0</v>
      </c>
      <c r="AP84">
        <v>0</v>
      </c>
      <c r="AQ84">
        <v>0</v>
      </c>
      <c r="AR84">
        <v>0</v>
      </c>
      <c r="AS84">
        <v>0</v>
      </c>
      <c r="AT84">
        <v>0</v>
      </c>
      <c r="AU84">
        <v>0</v>
      </c>
      <c r="AV84">
        <v>0</v>
      </c>
      <c r="AW84">
        <v>0</v>
      </c>
      <c r="AX84">
        <v>0</v>
      </c>
      <c r="AY84">
        <v>0</v>
      </c>
      <c r="AZ84">
        <v>0</v>
      </c>
      <c r="BA84">
        <v>0</v>
      </c>
      <c r="BB84">
        <v>0</v>
      </c>
      <c r="BC84">
        <v>0</v>
      </c>
      <c r="BD84">
        <v>0</v>
      </c>
      <c r="BE84">
        <v>0</v>
      </c>
      <c r="BF84">
        <v>0</v>
      </c>
      <c r="BG84">
        <v>0</v>
      </c>
      <c r="BH84">
        <v>0</v>
      </c>
      <c r="BI84">
        <v>0</v>
      </c>
      <c r="BJ84">
        <v>0</v>
      </c>
      <c r="BK84">
        <v>0</v>
      </c>
      <c r="BL84">
        <v>0</v>
      </c>
      <c r="BM84">
        <v>0</v>
      </c>
      <c r="BN84">
        <v>0</v>
      </c>
      <c r="BO84">
        <v>0</v>
      </c>
      <c r="BP84">
        <v>0</v>
      </c>
      <c r="BQ84">
        <v>0</v>
      </c>
      <c r="BR84">
        <v>0</v>
      </c>
      <c r="BS84">
        <v>0</v>
      </c>
      <c r="BT84">
        <v>0</v>
      </c>
      <c r="BU84">
        <v>0</v>
      </c>
      <c r="BV84">
        <v>0</v>
      </c>
      <c r="BW84">
        <v>0</v>
      </c>
      <c r="BX84">
        <v>0</v>
      </c>
      <c r="BY84">
        <v>0</v>
      </c>
      <c r="BZ84">
        <v>0</v>
      </c>
      <c r="CA84">
        <v>0</v>
      </c>
      <c r="CB84">
        <v>0</v>
      </c>
      <c r="CC84">
        <v>0</v>
      </c>
      <c r="CD84">
        <v>0</v>
      </c>
      <c r="CE84">
        <v>0</v>
      </c>
      <c r="CF84">
        <v>0</v>
      </c>
      <c r="CG84">
        <v>0</v>
      </c>
      <c r="CH84">
        <v>0</v>
      </c>
      <c r="CI84">
        <v>0</v>
      </c>
      <c r="CJ84">
        <v>0</v>
      </c>
      <c r="CK84">
        <v>0</v>
      </c>
      <c r="CL84">
        <v>0</v>
      </c>
      <c r="CM84">
        <v>0</v>
      </c>
      <c r="CN84">
        <v>0</v>
      </c>
      <c r="CO84">
        <v>0</v>
      </c>
      <c r="CP84">
        <v>0</v>
      </c>
      <c r="CQ84">
        <v>0</v>
      </c>
      <c r="CR84">
        <v>0</v>
      </c>
      <c r="CS84">
        <v>0</v>
      </c>
      <c r="CT84">
        <v>0</v>
      </c>
      <c r="CU84">
        <v>0</v>
      </c>
      <c r="CV84">
        <v>0</v>
      </c>
      <c r="CW84">
        <v>0</v>
      </c>
      <c r="CX84">
        <v>0</v>
      </c>
      <c r="CY84">
        <v>0</v>
      </c>
      <c r="CZ84">
        <v>0</v>
      </c>
      <c r="DA84">
        <v>0</v>
      </c>
      <c r="DB84">
        <v>0</v>
      </c>
      <c r="DC84">
        <v>0</v>
      </c>
      <c r="DD84">
        <v>0</v>
      </c>
      <c r="DE84">
        <v>0</v>
      </c>
      <c r="DF84">
        <v>0</v>
      </c>
      <c r="DG84">
        <v>0</v>
      </c>
      <c r="DH84">
        <v>0</v>
      </c>
      <c r="DI84">
        <v>0</v>
      </c>
      <c r="DJ84">
        <v>0</v>
      </c>
      <c r="DK84">
        <v>0</v>
      </c>
      <c r="DL84">
        <v>0</v>
      </c>
      <c r="DM84">
        <v>0</v>
      </c>
      <c r="DN84">
        <v>0</v>
      </c>
      <c r="DO84">
        <v>0</v>
      </c>
      <c r="DP84">
        <v>0</v>
      </c>
      <c r="DQ84">
        <v>0</v>
      </c>
      <c r="DR84">
        <v>0</v>
      </c>
      <c r="DS84">
        <v>0</v>
      </c>
      <c r="DT84">
        <v>0</v>
      </c>
      <c r="DU84">
        <v>0</v>
      </c>
      <c r="DV84">
        <v>0</v>
      </c>
      <c r="DW84">
        <v>0</v>
      </c>
      <c r="DX84">
        <v>0</v>
      </c>
      <c r="DY84">
        <v>0</v>
      </c>
      <c r="DZ84">
        <v>0</v>
      </c>
      <c r="EA84">
        <v>0</v>
      </c>
      <c r="EB84">
        <v>0</v>
      </c>
      <c r="EC84">
        <v>0</v>
      </c>
      <c r="ED84">
        <v>0</v>
      </c>
      <c r="EE84">
        <v>0</v>
      </c>
      <c r="EF84">
        <v>0</v>
      </c>
      <c r="EG84">
        <v>0</v>
      </c>
      <c r="EH84">
        <v>0</v>
      </c>
      <c r="EI84">
        <v>0</v>
      </c>
      <c r="EJ84">
        <v>0</v>
      </c>
      <c r="EK84">
        <v>0</v>
      </c>
      <c r="EL84">
        <v>0</v>
      </c>
      <c r="EM84">
        <v>0</v>
      </c>
      <c r="EN84">
        <v>0</v>
      </c>
      <c r="EO84">
        <v>0</v>
      </c>
      <c r="EP84">
        <v>0</v>
      </c>
      <c r="EQ84">
        <v>0</v>
      </c>
      <c r="ER84">
        <v>0</v>
      </c>
      <c r="ES84">
        <v>0</v>
      </c>
      <c r="ET84">
        <v>0</v>
      </c>
      <c r="EU84">
        <v>0</v>
      </c>
      <c r="EV84">
        <v>0</v>
      </c>
      <c r="EW84">
        <v>0</v>
      </c>
      <c r="EX84">
        <v>0</v>
      </c>
      <c r="EY84">
        <v>0</v>
      </c>
      <c r="EZ84">
        <v>0</v>
      </c>
      <c r="FA84">
        <v>0</v>
      </c>
      <c r="FB84">
        <v>0</v>
      </c>
      <c r="FC84">
        <v>0</v>
      </c>
      <c r="FD84">
        <v>0</v>
      </c>
      <c r="FE84">
        <v>0</v>
      </c>
      <c r="FF84">
        <v>0</v>
      </c>
      <c r="FG84">
        <v>0</v>
      </c>
      <c r="FH84">
        <v>0</v>
      </c>
      <c r="FI84">
        <v>0</v>
      </c>
      <c r="FJ84">
        <v>0</v>
      </c>
      <c r="FK84">
        <v>0</v>
      </c>
      <c r="FL84">
        <v>0</v>
      </c>
      <c r="FM84">
        <v>0</v>
      </c>
      <c r="FN84">
        <v>0</v>
      </c>
      <c r="FO84">
        <v>0</v>
      </c>
      <c r="FP84">
        <v>0</v>
      </c>
      <c r="FQ84">
        <v>0</v>
      </c>
      <c r="FR84">
        <v>0</v>
      </c>
      <c r="FS84">
        <v>0</v>
      </c>
      <c r="FT84">
        <v>0</v>
      </c>
      <c r="FU84">
        <v>0</v>
      </c>
      <c r="FV84">
        <v>0</v>
      </c>
      <c r="FW84">
        <v>0</v>
      </c>
      <c r="FX84">
        <v>0</v>
      </c>
      <c r="FY84">
        <v>0</v>
      </c>
      <c r="FZ84">
        <v>0</v>
      </c>
      <c r="GA84">
        <v>0</v>
      </c>
      <c r="GB84">
        <v>0</v>
      </c>
      <c r="GC84">
        <v>0</v>
      </c>
      <c r="GD84">
        <v>0</v>
      </c>
      <c r="GE84">
        <v>0</v>
      </c>
      <c r="GF84">
        <v>0</v>
      </c>
      <c r="GG84">
        <v>0</v>
      </c>
      <c r="GH84">
        <v>0</v>
      </c>
      <c r="GI84">
        <v>0</v>
      </c>
      <c r="GJ84">
        <v>0</v>
      </c>
      <c r="GK84">
        <v>0</v>
      </c>
      <c r="GL84">
        <v>0</v>
      </c>
      <c r="GM84">
        <v>0</v>
      </c>
      <c r="GN84">
        <v>0</v>
      </c>
      <c r="GO84">
        <v>0</v>
      </c>
      <c r="GP84">
        <v>0</v>
      </c>
      <c r="GQ84">
        <v>0</v>
      </c>
      <c r="GR84">
        <v>0</v>
      </c>
      <c r="GS84">
        <v>0</v>
      </c>
      <c r="GT84">
        <v>3953119</v>
      </c>
      <c r="GU84">
        <v>20362</v>
      </c>
    </row>
    <row r="85" spans="1:203" x14ac:dyDescent="0.2">
      <c r="A85" t="str">
        <v>Test 82</v>
      </c>
      <c r="B85" t="str">
        <v>Test compound</v>
      </c>
      <c r="C85" t="str">
        <v>Target Response</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0</v>
      </c>
      <c r="AO85">
        <v>0</v>
      </c>
      <c r="AP85">
        <v>0</v>
      </c>
      <c r="AQ85">
        <v>0</v>
      </c>
      <c r="AR85">
        <v>0</v>
      </c>
      <c r="AS85">
        <v>0</v>
      </c>
      <c r="AT85">
        <v>0</v>
      </c>
      <c r="AU85">
        <v>0</v>
      </c>
      <c r="AV85">
        <v>0</v>
      </c>
      <c r="AW85">
        <v>0</v>
      </c>
      <c r="AX85">
        <v>0</v>
      </c>
      <c r="AY85">
        <v>0</v>
      </c>
      <c r="AZ85">
        <v>0</v>
      </c>
      <c r="BA85">
        <v>0</v>
      </c>
      <c r="BB85">
        <v>0</v>
      </c>
      <c r="BC85">
        <v>0</v>
      </c>
      <c r="BD85">
        <v>0</v>
      </c>
      <c r="BE85">
        <v>0</v>
      </c>
      <c r="BF85">
        <v>0</v>
      </c>
      <c r="BG85">
        <v>0</v>
      </c>
      <c r="BH85">
        <v>0</v>
      </c>
      <c r="BI85">
        <v>0</v>
      </c>
      <c r="BJ85">
        <v>0</v>
      </c>
      <c r="BK85">
        <v>0</v>
      </c>
      <c r="BL85">
        <v>0</v>
      </c>
      <c r="BM85">
        <v>0</v>
      </c>
      <c r="BN85">
        <v>0</v>
      </c>
      <c r="BO85">
        <v>0</v>
      </c>
      <c r="BP85">
        <v>0</v>
      </c>
      <c r="BQ85">
        <v>0</v>
      </c>
      <c r="BR85">
        <v>0</v>
      </c>
      <c r="BS85">
        <v>0</v>
      </c>
      <c r="BT85">
        <v>0</v>
      </c>
      <c r="BU85">
        <v>0</v>
      </c>
      <c r="BV85">
        <v>0</v>
      </c>
      <c r="BW85">
        <v>0</v>
      </c>
      <c r="BX85">
        <v>0</v>
      </c>
      <c r="BY85">
        <v>0</v>
      </c>
      <c r="BZ85">
        <v>0</v>
      </c>
      <c r="CA85">
        <v>0</v>
      </c>
      <c r="CB85">
        <v>0</v>
      </c>
      <c r="CC85">
        <v>0</v>
      </c>
      <c r="CD85">
        <v>0</v>
      </c>
      <c r="CE85">
        <v>0</v>
      </c>
      <c r="CF85">
        <v>0</v>
      </c>
      <c r="CG85">
        <v>0</v>
      </c>
      <c r="CH85">
        <v>0</v>
      </c>
      <c r="CI85">
        <v>0</v>
      </c>
      <c r="CJ85">
        <v>0</v>
      </c>
      <c r="CK85">
        <v>0</v>
      </c>
      <c r="CL85">
        <v>0</v>
      </c>
      <c r="CM85">
        <v>0</v>
      </c>
      <c r="CN85">
        <v>0</v>
      </c>
      <c r="CO85">
        <v>0</v>
      </c>
      <c r="CP85">
        <v>0</v>
      </c>
      <c r="CQ85">
        <v>0</v>
      </c>
      <c r="CR85">
        <v>0</v>
      </c>
      <c r="CS85">
        <v>0</v>
      </c>
      <c r="CT85">
        <v>0</v>
      </c>
      <c r="CU85">
        <v>0</v>
      </c>
      <c r="CV85">
        <v>0</v>
      </c>
      <c r="CW85">
        <v>0</v>
      </c>
      <c r="CX85">
        <v>0</v>
      </c>
      <c r="CY85">
        <v>0</v>
      </c>
      <c r="CZ85">
        <v>0</v>
      </c>
      <c r="DA85">
        <v>0</v>
      </c>
      <c r="DB85">
        <v>0</v>
      </c>
      <c r="DC85">
        <v>0</v>
      </c>
      <c r="DD85">
        <v>0</v>
      </c>
      <c r="DE85">
        <v>0</v>
      </c>
      <c r="DF85">
        <v>0</v>
      </c>
      <c r="DG85">
        <v>0</v>
      </c>
      <c r="DH85">
        <v>0</v>
      </c>
      <c r="DI85">
        <v>0</v>
      </c>
      <c r="DJ85">
        <v>0</v>
      </c>
      <c r="DK85">
        <v>0</v>
      </c>
      <c r="DL85">
        <v>0</v>
      </c>
      <c r="DM85">
        <v>0</v>
      </c>
      <c r="DN85">
        <v>0</v>
      </c>
      <c r="DO85">
        <v>0</v>
      </c>
      <c r="DP85">
        <v>0</v>
      </c>
      <c r="DQ85">
        <v>0</v>
      </c>
      <c r="DR85">
        <v>0</v>
      </c>
      <c r="DS85">
        <v>0</v>
      </c>
      <c r="DT85">
        <v>0</v>
      </c>
      <c r="DU85">
        <v>0</v>
      </c>
      <c r="DV85">
        <v>0</v>
      </c>
      <c r="DW85">
        <v>0</v>
      </c>
      <c r="DX85">
        <v>0</v>
      </c>
      <c r="DY85">
        <v>0</v>
      </c>
      <c r="DZ85">
        <v>0</v>
      </c>
      <c r="EA85">
        <v>0</v>
      </c>
      <c r="EB85">
        <v>0</v>
      </c>
      <c r="EC85">
        <v>0</v>
      </c>
      <c r="ED85">
        <v>0</v>
      </c>
      <c r="EE85">
        <v>0</v>
      </c>
      <c r="EF85">
        <v>0</v>
      </c>
      <c r="EG85">
        <v>0</v>
      </c>
      <c r="EH85">
        <v>0</v>
      </c>
      <c r="EI85">
        <v>0</v>
      </c>
      <c r="EJ85">
        <v>0</v>
      </c>
      <c r="EK85">
        <v>0</v>
      </c>
      <c r="EL85">
        <v>0</v>
      </c>
      <c r="EM85">
        <v>0</v>
      </c>
      <c r="EN85">
        <v>0</v>
      </c>
      <c r="EO85">
        <v>0</v>
      </c>
      <c r="EP85">
        <v>0</v>
      </c>
      <c r="EQ85">
        <v>0</v>
      </c>
      <c r="ER85">
        <v>0</v>
      </c>
      <c r="ES85">
        <v>0</v>
      </c>
      <c r="ET85">
        <v>0</v>
      </c>
      <c r="EU85">
        <v>0</v>
      </c>
      <c r="EV85">
        <v>0</v>
      </c>
      <c r="EW85">
        <v>0</v>
      </c>
      <c r="EX85">
        <v>0</v>
      </c>
      <c r="EY85">
        <v>0</v>
      </c>
      <c r="EZ85">
        <v>0</v>
      </c>
      <c r="FA85">
        <v>0</v>
      </c>
      <c r="FB85">
        <v>0</v>
      </c>
      <c r="FC85">
        <v>0</v>
      </c>
      <c r="FD85">
        <v>0</v>
      </c>
      <c r="FE85">
        <v>0</v>
      </c>
      <c r="FF85">
        <v>0</v>
      </c>
      <c r="FG85">
        <v>0</v>
      </c>
      <c r="FH85">
        <v>0</v>
      </c>
      <c r="FI85">
        <v>0</v>
      </c>
      <c r="FJ85">
        <v>0</v>
      </c>
      <c r="FK85">
        <v>0</v>
      </c>
      <c r="FL85">
        <v>0</v>
      </c>
      <c r="FM85">
        <v>0</v>
      </c>
      <c r="FN85">
        <v>0</v>
      </c>
      <c r="FO85">
        <v>0</v>
      </c>
      <c r="FP85">
        <v>0</v>
      </c>
      <c r="FQ85">
        <v>0</v>
      </c>
      <c r="FR85">
        <v>0</v>
      </c>
      <c r="FS85">
        <v>0</v>
      </c>
      <c r="FT85">
        <v>0</v>
      </c>
      <c r="FU85">
        <v>0</v>
      </c>
      <c r="FV85">
        <v>0</v>
      </c>
      <c r="FW85">
        <v>0</v>
      </c>
      <c r="FX85">
        <v>0</v>
      </c>
      <c r="FY85">
        <v>0</v>
      </c>
      <c r="FZ85">
        <v>0</v>
      </c>
      <c r="GA85">
        <v>0</v>
      </c>
      <c r="GB85">
        <v>0</v>
      </c>
      <c r="GC85">
        <v>0</v>
      </c>
      <c r="GD85">
        <v>0</v>
      </c>
      <c r="GE85">
        <v>0</v>
      </c>
      <c r="GF85">
        <v>0</v>
      </c>
      <c r="GG85">
        <v>0</v>
      </c>
      <c r="GH85">
        <v>0</v>
      </c>
      <c r="GI85">
        <v>0</v>
      </c>
      <c r="GJ85">
        <v>0</v>
      </c>
      <c r="GK85">
        <v>0</v>
      </c>
      <c r="GL85">
        <v>0</v>
      </c>
      <c r="GM85">
        <v>0</v>
      </c>
      <c r="GN85">
        <v>0</v>
      </c>
      <c r="GO85">
        <v>0</v>
      </c>
      <c r="GP85">
        <v>0</v>
      </c>
      <c r="GQ85">
        <v>0</v>
      </c>
      <c r="GR85">
        <v>0</v>
      </c>
      <c r="GS85">
        <v>0</v>
      </c>
      <c r="GT85">
        <v>4705178</v>
      </c>
      <c r="GU85">
        <v>20054</v>
      </c>
    </row>
    <row r="86" spans="1:203" x14ac:dyDescent="0.2">
      <c r="A86" t="str">
        <v>Test 83</v>
      </c>
      <c r="B86" t="str">
        <v>Test compound</v>
      </c>
      <c r="C86" t="str">
        <v>Target Response</v>
      </c>
      <c r="D86">
        <v>0</v>
      </c>
      <c r="E86">
        <v>0</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v>0</v>
      </c>
      <c r="AR86">
        <v>0</v>
      </c>
      <c r="AS86">
        <v>0</v>
      </c>
      <c r="AT86">
        <v>0</v>
      </c>
      <c r="AU86">
        <v>0</v>
      </c>
      <c r="AV86">
        <v>0</v>
      </c>
      <c r="AW86">
        <v>0</v>
      </c>
      <c r="AX86">
        <v>0</v>
      </c>
      <c r="AY86">
        <v>0</v>
      </c>
      <c r="AZ86">
        <v>0</v>
      </c>
      <c r="BA86">
        <v>0</v>
      </c>
      <c r="BB86">
        <v>0</v>
      </c>
      <c r="BC86">
        <v>0</v>
      </c>
      <c r="BD86">
        <v>0</v>
      </c>
      <c r="BE86">
        <v>0</v>
      </c>
      <c r="BF86">
        <v>0</v>
      </c>
      <c r="BG86">
        <v>0</v>
      </c>
      <c r="BH86">
        <v>0</v>
      </c>
      <c r="BI86">
        <v>0</v>
      </c>
      <c r="BJ86">
        <v>0</v>
      </c>
      <c r="BK86">
        <v>0</v>
      </c>
      <c r="BL86">
        <v>0</v>
      </c>
      <c r="BM86">
        <v>0</v>
      </c>
      <c r="BN86">
        <v>0</v>
      </c>
      <c r="BO86">
        <v>0</v>
      </c>
      <c r="BP86">
        <v>0</v>
      </c>
      <c r="BQ86">
        <v>0</v>
      </c>
      <c r="BR86">
        <v>0</v>
      </c>
      <c r="BS86">
        <v>0</v>
      </c>
      <c r="BT86">
        <v>0</v>
      </c>
      <c r="BU86">
        <v>0</v>
      </c>
      <c r="BV86">
        <v>0</v>
      </c>
      <c r="BW86">
        <v>0</v>
      </c>
      <c r="BX86">
        <v>0</v>
      </c>
      <c r="BY86">
        <v>0</v>
      </c>
      <c r="BZ86">
        <v>0</v>
      </c>
      <c r="CA86">
        <v>0</v>
      </c>
      <c r="CB86">
        <v>0</v>
      </c>
      <c r="CC86">
        <v>0</v>
      </c>
      <c r="CD86">
        <v>0</v>
      </c>
      <c r="CE86">
        <v>0</v>
      </c>
      <c r="CF86">
        <v>0</v>
      </c>
      <c r="CG86">
        <v>0</v>
      </c>
      <c r="CH86">
        <v>0</v>
      </c>
      <c r="CI86">
        <v>0</v>
      </c>
      <c r="CJ86">
        <v>0</v>
      </c>
      <c r="CK86">
        <v>0</v>
      </c>
      <c r="CL86">
        <v>0</v>
      </c>
      <c r="CM86">
        <v>0</v>
      </c>
      <c r="CN86">
        <v>0</v>
      </c>
      <c r="CO86">
        <v>0</v>
      </c>
      <c r="CP86">
        <v>0</v>
      </c>
      <c r="CQ86">
        <v>0</v>
      </c>
      <c r="CR86">
        <v>0</v>
      </c>
      <c r="CS86">
        <v>0</v>
      </c>
      <c r="CT86">
        <v>0</v>
      </c>
      <c r="CU86">
        <v>0</v>
      </c>
      <c r="CV86">
        <v>0</v>
      </c>
      <c r="CW86">
        <v>0</v>
      </c>
      <c r="CX86">
        <v>0</v>
      </c>
      <c r="CY86">
        <v>0</v>
      </c>
      <c r="CZ86">
        <v>0</v>
      </c>
      <c r="DA86">
        <v>0</v>
      </c>
      <c r="DB86">
        <v>0</v>
      </c>
      <c r="DC86">
        <v>0</v>
      </c>
      <c r="DD86">
        <v>0</v>
      </c>
      <c r="DE86">
        <v>0</v>
      </c>
      <c r="DF86">
        <v>0</v>
      </c>
      <c r="DG86">
        <v>0</v>
      </c>
      <c r="DH86">
        <v>0</v>
      </c>
      <c r="DI86">
        <v>0</v>
      </c>
      <c r="DJ86">
        <v>0</v>
      </c>
      <c r="DK86">
        <v>0</v>
      </c>
      <c r="DL86">
        <v>0</v>
      </c>
      <c r="DM86">
        <v>0</v>
      </c>
      <c r="DN86">
        <v>0</v>
      </c>
      <c r="DO86">
        <v>0</v>
      </c>
      <c r="DP86">
        <v>0</v>
      </c>
      <c r="DQ86">
        <v>0</v>
      </c>
      <c r="DR86">
        <v>0</v>
      </c>
      <c r="DS86">
        <v>0</v>
      </c>
      <c r="DT86">
        <v>0</v>
      </c>
      <c r="DU86">
        <v>0</v>
      </c>
      <c r="DV86">
        <v>0</v>
      </c>
      <c r="DW86">
        <v>0</v>
      </c>
      <c r="DX86">
        <v>0</v>
      </c>
      <c r="DY86">
        <v>0</v>
      </c>
      <c r="DZ86">
        <v>0</v>
      </c>
      <c r="EA86">
        <v>0</v>
      </c>
      <c r="EB86">
        <v>0</v>
      </c>
      <c r="EC86">
        <v>0</v>
      </c>
      <c r="ED86">
        <v>0</v>
      </c>
      <c r="EE86">
        <v>0</v>
      </c>
      <c r="EF86">
        <v>0</v>
      </c>
      <c r="EG86">
        <v>0</v>
      </c>
      <c r="EH86">
        <v>0</v>
      </c>
      <c r="EI86">
        <v>0</v>
      </c>
      <c r="EJ86">
        <v>0</v>
      </c>
      <c r="EK86">
        <v>0</v>
      </c>
      <c r="EL86">
        <v>0</v>
      </c>
      <c r="EM86">
        <v>0</v>
      </c>
      <c r="EN86">
        <v>0</v>
      </c>
      <c r="EO86">
        <v>0</v>
      </c>
      <c r="EP86">
        <v>0</v>
      </c>
      <c r="EQ86">
        <v>0</v>
      </c>
      <c r="ER86">
        <v>0</v>
      </c>
      <c r="ES86">
        <v>0</v>
      </c>
      <c r="ET86">
        <v>0</v>
      </c>
      <c r="EU86">
        <v>0</v>
      </c>
      <c r="EV86">
        <v>0</v>
      </c>
      <c r="EW86">
        <v>0</v>
      </c>
      <c r="EX86">
        <v>0</v>
      </c>
      <c r="EY86">
        <v>0</v>
      </c>
      <c r="EZ86">
        <v>0</v>
      </c>
      <c r="FA86">
        <v>0</v>
      </c>
      <c r="FB86">
        <v>0</v>
      </c>
      <c r="FC86">
        <v>0</v>
      </c>
      <c r="FD86">
        <v>0</v>
      </c>
      <c r="FE86">
        <v>0</v>
      </c>
      <c r="FF86">
        <v>0</v>
      </c>
      <c r="FG86">
        <v>0</v>
      </c>
      <c r="FH86">
        <v>0</v>
      </c>
      <c r="FI86">
        <v>0</v>
      </c>
      <c r="FJ86">
        <v>0</v>
      </c>
      <c r="FK86">
        <v>0</v>
      </c>
      <c r="FL86">
        <v>0</v>
      </c>
      <c r="FM86">
        <v>0</v>
      </c>
      <c r="FN86">
        <v>0</v>
      </c>
      <c r="FO86">
        <v>0</v>
      </c>
      <c r="FP86">
        <v>0</v>
      </c>
      <c r="FQ86">
        <v>0</v>
      </c>
      <c r="FR86">
        <v>0</v>
      </c>
      <c r="FS86">
        <v>0</v>
      </c>
      <c r="FT86">
        <v>0</v>
      </c>
      <c r="FU86">
        <v>0</v>
      </c>
      <c r="FV86">
        <v>0</v>
      </c>
      <c r="FW86">
        <v>0</v>
      </c>
      <c r="FX86">
        <v>0</v>
      </c>
      <c r="FY86">
        <v>0</v>
      </c>
      <c r="FZ86">
        <v>0</v>
      </c>
      <c r="GA86">
        <v>0</v>
      </c>
      <c r="GB86">
        <v>0</v>
      </c>
      <c r="GC86">
        <v>0</v>
      </c>
      <c r="GD86">
        <v>0</v>
      </c>
      <c r="GE86">
        <v>0</v>
      </c>
      <c r="GF86">
        <v>0</v>
      </c>
      <c r="GG86">
        <v>0</v>
      </c>
      <c r="GH86">
        <v>0</v>
      </c>
      <c r="GI86">
        <v>0</v>
      </c>
      <c r="GJ86">
        <v>0</v>
      </c>
      <c r="GK86">
        <v>0</v>
      </c>
      <c r="GL86">
        <v>0</v>
      </c>
      <c r="GM86">
        <v>0</v>
      </c>
      <c r="GN86">
        <v>0</v>
      </c>
      <c r="GO86">
        <v>0</v>
      </c>
      <c r="GP86">
        <v>0</v>
      </c>
      <c r="GQ86">
        <v>0</v>
      </c>
      <c r="GR86">
        <v>0</v>
      </c>
      <c r="GS86">
        <v>0</v>
      </c>
      <c r="GT86">
        <v>2145572</v>
      </c>
      <c r="GU86">
        <v>4003</v>
      </c>
    </row>
    <row r="87" spans="1:203" x14ac:dyDescent="0.2">
      <c r="A87" t="str">
        <v>Test 84</v>
      </c>
      <c r="B87" t="str">
        <v>Test compound</v>
      </c>
      <c r="C87" t="str">
        <v>Target Response</v>
      </c>
      <c r="D87">
        <v>0</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0</v>
      </c>
      <c r="AY87">
        <v>0</v>
      </c>
      <c r="AZ87">
        <v>0</v>
      </c>
      <c r="BA87">
        <v>0</v>
      </c>
      <c r="BB87">
        <v>0</v>
      </c>
      <c r="BC87">
        <v>0</v>
      </c>
      <c r="BD87">
        <v>0</v>
      </c>
      <c r="BE87">
        <v>0</v>
      </c>
      <c r="BF87">
        <v>0</v>
      </c>
      <c r="BG87">
        <v>0</v>
      </c>
      <c r="BH87">
        <v>0</v>
      </c>
      <c r="BI87">
        <v>0</v>
      </c>
      <c r="BJ87">
        <v>0</v>
      </c>
      <c r="BK87">
        <v>0</v>
      </c>
      <c r="BL87">
        <v>0</v>
      </c>
      <c r="BM87">
        <v>0</v>
      </c>
      <c r="BN87">
        <v>0</v>
      </c>
      <c r="BO87">
        <v>0</v>
      </c>
      <c r="BP87">
        <v>0</v>
      </c>
      <c r="BQ87">
        <v>0</v>
      </c>
      <c r="BR87">
        <v>0</v>
      </c>
      <c r="BS87">
        <v>0</v>
      </c>
      <c r="BT87">
        <v>0</v>
      </c>
      <c r="BU87">
        <v>0</v>
      </c>
      <c r="BV87">
        <v>0</v>
      </c>
      <c r="BW87">
        <v>0</v>
      </c>
      <c r="BX87">
        <v>0</v>
      </c>
      <c r="BY87">
        <v>0</v>
      </c>
      <c r="BZ87">
        <v>0</v>
      </c>
      <c r="CA87">
        <v>0</v>
      </c>
      <c r="CB87">
        <v>0</v>
      </c>
      <c r="CC87">
        <v>0</v>
      </c>
      <c r="CD87">
        <v>0</v>
      </c>
      <c r="CE87">
        <v>0</v>
      </c>
      <c r="CF87">
        <v>0</v>
      </c>
      <c r="CG87">
        <v>0</v>
      </c>
      <c r="CH87">
        <v>0</v>
      </c>
      <c r="CI87">
        <v>0</v>
      </c>
      <c r="CJ87">
        <v>0</v>
      </c>
      <c r="CK87">
        <v>0</v>
      </c>
      <c r="CL87">
        <v>0</v>
      </c>
      <c r="CM87">
        <v>0</v>
      </c>
      <c r="CN87">
        <v>0</v>
      </c>
      <c r="CO87">
        <v>0</v>
      </c>
      <c r="CP87">
        <v>0</v>
      </c>
      <c r="CQ87">
        <v>0</v>
      </c>
      <c r="CR87">
        <v>0</v>
      </c>
      <c r="CS87">
        <v>0</v>
      </c>
      <c r="CT87">
        <v>0</v>
      </c>
      <c r="CU87">
        <v>0</v>
      </c>
      <c r="CV87">
        <v>0</v>
      </c>
      <c r="CW87">
        <v>0</v>
      </c>
      <c r="CX87">
        <v>0</v>
      </c>
      <c r="CY87">
        <v>0</v>
      </c>
      <c r="CZ87">
        <v>0</v>
      </c>
      <c r="DA87">
        <v>0</v>
      </c>
      <c r="DB87">
        <v>0</v>
      </c>
      <c r="DC87">
        <v>0</v>
      </c>
      <c r="DD87">
        <v>0</v>
      </c>
      <c r="DE87">
        <v>0</v>
      </c>
      <c r="DF87">
        <v>0</v>
      </c>
      <c r="DG87">
        <v>0</v>
      </c>
      <c r="DH87">
        <v>0</v>
      </c>
      <c r="DI87">
        <v>0</v>
      </c>
      <c r="DJ87">
        <v>0</v>
      </c>
      <c r="DK87">
        <v>0</v>
      </c>
      <c r="DL87">
        <v>0</v>
      </c>
      <c r="DM87">
        <v>0</v>
      </c>
      <c r="DN87">
        <v>0</v>
      </c>
      <c r="DO87">
        <v>0</v>
      </c>
      <c r="DP87">
        <v>0</v>
      </c>
      <c r="DQ87">
        <v>0</v>
      </c>
      <c r="DR87">
        <v>0</v>
      </c>
      <c r="DS87">
        <v>0</v>
      </c>
      <c r="DT87">
        <v>0</v>
      </c>
      <c r="DU87">
        <v>0</v>
      </c>
      <c r="DV87">
        <v>0</v>
      </c>
      <c r="DW87">
        <v>0</v>
      </c>
      <c r="DX87">
        <v>0</v>
      </c>
      <c r="DY87">
        <v>0</v>
      </c>
      <c r="DZ87">
        <v>0</v>
      </c>
      <c r="EA87">
        <v>0</v>
      </c>
      <c r="EB87">
        <v>0</v>
      </c>
      <c r="EC87">
        <v>0</v>
      </c>
      <c r="ED87">
        <v>0</v>
      </c>
      <c r="EE87">
        <v>0</v>
      </c>
      <c r="EF87">
        <v>0</v>
      </c>
      <c r="EG87">
        <v>0</v>
      </c>
      <c r="EH87">
        <v>0</v>
      </c>
      <c r="EI87">
        <v>0</v>
      </c>
      <c r="EJ87">
        <v>0</v>
      </c>
      <c r="EK87">
        <v>0</v>
      </c>
      <c r="EL87">
        <v>0</v>
      </c>
      <c r="EM87">
        <v>0</v>
      </c>
      <c r="EN87">
        <v>0</v>
      </c>
      <c r="EO87">
        <v>0</v>
      </c>
      <c r="EP87">
        <v>0</v>
      </c>
      <c r="EQ87">
        <v>0</v>
      </c>
      <c r="ER87">
        <v>0</v>
      </c>
      <c r="ES87">
        <v>0</v>
      </c>
      <c r="ET87">
        <v>0</v>
      </c>
      <c r="EU87">
        <v>0</v>
      </c>
      <c r="EV87">
        <v>0</v>
      </c>
      <c r="EW87">
        <v>0</v>
      </c>
      <c r="EX87">
        <v>0</v>
      </c>
      <c r="EY87">
        <v>0</v>
      </c>
      <c r="EZ87">
        <v>0</v>
      </c>
      <c r="FA87">
        <v>0</v>
      </c>
      <c r="FB87">
        <v>0</v>
      </c>
      <c r="FC87">
        <v>0</v>
      </c>
      <c r="FD87">
        <v>0</v>
      </c>
      <c r="FE87">
        <v>0</v>
      </c>
      <c r="FF87">
        <v>0</v>
      </c>
      <c r="FG87">
        <v>0</v>
      </c>
      <c r="FH87">
        <v>0</v>
      </c>
      <c r="FI87">
        <v>0</v>
      </c>
      <c r="FJ87">
        <v>0</v>
      </c>
      <c r="FK87">
        <v>0</v>
      </c>
      <c r="FL87">
        <v>0</v>
      </c>
      <c r="FM87">
        <v>0</v>
      </c>
      <c r="FN87">
        <v>0</v>
      </c>
      <c r="FO87">
        <v>0</v>
      </c>
      <c r="FP87">
        <v>0</v>
      </c>
      <c r="FQ87">
        <v>0</v>
      </c>
      <c r="FR87">
        <v>0</v>
      </c>
      <c r="FS87">
        <v>0</v>
      </c>
      <c r="FT87">
        <v>0</v>
      </c>
      <c r="FU87">
        <v>0</v>
      </c>
      <c r="FV87">
        <v>0</v>
      </c>
      <c r="FW87">
        <v>0</v>
      </c>
      <c r="FX87">
        <v>0</v>
      </c>
      <c r="FY87">
        <v>0</v>
      </c>
      <c r="FZ87">
        <v>0</v>
      </c>
      <c r="GA87">
        <v>0</v>
      </c>
      <c r="GB87">
        <v>0</v>
      </c>
      <c r="GC87">
        <v>0</v>
      </c>
      <c r="GD87">
        <v>0</v>
      </c>
      <c r="GE87">
        <v>0</v>
      </c>
      <c r="GF87">
        <v>0</v>
      </c>
      <c r="GG87">
        <v>0</v>
      </c>
      <c r="GH87">
        <v>0</v>
      </c>
      <c r="GI87">
        <v>0</v>
      </c>
      <c r="GJ87">
        <v>0</v>
      </c>
      <c r="GK87">
        <v>0</v>
      </c>
      <c r="GL87">
        <v>0</v>
      </c>
      <c r="GM87">
        <v>0</v>
      </c>
      <c r="GN87">
        <v>0</v>
      </c>
      <c r="GO87">
        <v>0</v>
      </c>
      <c r="GP87">
        <v>0</v>
      </c>
      <c r="GQ87">
        <v>0</v>
      </c>
      <c r="GR87">
        <v>0</v>
      </c>
      <c r="GS87">
        <v>0</v>
      </c>
      <c r="GT87">
        <v>2255952</v>
      </c>
      <c r="GU87">
        <v>4635</v>
      </c>
    </row>
    <row r="88" spans="1:203" x14ac:dyDescent="0.2">
      <c r="A88" t="str">
        <v>Test 85</v>
      </c>
      <c r="B88" t="str">
        <v>Test compound</v>
      </c>
      <c r="C88" t="str">
        <v>Target Response</v>
      </c>
      <c r="D88">
        <v>0</v>
      </c>
      <c r="E88">
        <v>0</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c r="BA88">
        <v>0</v>
      </c>
      <c r="BB88">
        <v>0</v>
      </c>
      <c r="BC88">
        <v>0</v>
      </c>
      <c r="BD88">
        <v>0</v>
      </c>
      <c r="BE88">
        <v>0</v>
      </c>
      <c r="BF88">
        <v>0</v>
      </c>
      <c r="BG88">
        <v>0</v>
      </c>
      <c r="BH88">
        <v>0</v>
      </c>
      <c r="BI88">
        <v>0</v>
      </c>
      <c r="BJ88">
        <v>0</v>
      </c>
      <c r="BK88">
        <v>0</v>
      </c>
      <c r="BL88">
        <v>0</v>
      </c>
      <c r="BM88">
        <v>0</v>
      </c>
      <c r="BN88">
        <v>0</v>
      </c>
      <c r="BO88">
        <v>0</v>
      </c>
      <c r="BP88">
        <v>0</v>
      </c>
      <c r="BQ88">
        <v>0</v>
      </c>
      <c r="BR88">
        <v>0</v>
      </c>
      <c r="BS88">
        <v>0</v>
      </c>
      <c r="BT88">
        <v>0</v>
      </c>
      <c r="BU88">
        <v>0</v>
      </c>
      <c r="BV88">
        <v>0</v>
      </c>
      <c r="BW88">
        <v>0</v>
      </c>
      <c r="BX88">
        <v>0</v>
      </c>
      <c r="BY88">
        <v>0</v>
      </c>
      <c r="BZ88">
        <v>0</v>
      </c>
      <c r="CA88">
        <v>0</v>
      </c>
      <c r="CB88">
        <v>0</v>
      </c>
      <c r="CC88">
        <v>0</v>
      </c>
      <c r="CD88">
        <v>0</v>
      </c>
      <c r="CE88">
        <v>0</v>
      </c>
      <c r="CF88">
        <v>0</v>
      </c>
      <c r="CG88">
        <v>0</v>
      </c>
      <c r="CH88">
        <v>0</v>
      </c>
      <c r="CI88">
        <v>0</v>
      </c>
      <c r="CJ88">
        <v>0</v>
      </c>
      <c r="CK88">
        <v>0</v>
      </c>
      <c r="CL88">
        <v>0</v>
      </c>
      <c r="CM88">
        <v>0</v>
      </c>
      <c r="CN88">
        <v>0</v>
      </c>
      <c r="CO88">
        <v>0</v>
      </c>
      <c r="CP88">
        <v>0</v>
      </c>
      <c r="CQ88">
        <v>0</v>
      </c>
      <c r="CR88">
        <v>0</v>
      </c>
      <c r="CS88">
        <v>0</v>
      </c>
      <c r="CT88">
        <v>0</v>
      </c>
      <c r="CU88">
        <v>0</v>
      </c>
      <c r="CV88">
        <v>0</v>
      </c>
      <c r="CW88">
        <v>0</v>
      </c>
      <c r="CX88">
        <v>0</v>
      </c>
      <c r="CY88">
        <v>0</v>
      </c>
      <c r="CZ88">
        <v>0</v>
      </c>
      <c r="DA88">
        <v>0</v>
      </c>
      <c r="DB88">
        <v>0</v>
      </c>
      <c r="DC88">
        <v>0</v>
      </c>
      <c r="DD88">
        <v>0</v>
      </c>
      <c r="DE88">
        <v>0</v>
      </c>
      <c r="DF88">
        <v>0</v>
      </c>
      <c r="DG88">
        <v>0</v>
      </c>
      <c r="DH88">
        <v>0</v>
      </c>
      <c r="DI88">
        <v>0</v>
      </c>
      <c r="DJ88">
        <v>0</v>
      </c>
      <c r="DK88">
        <v>0</v>
      </c>
      <c r="DL88">
        <v>0</v>
      </c>
      <c r="DM88">
        <v>0</v>
      </c>
      <c r="DN88">
        <v>0</v>
      </c>
      <c r="DO88">
        <v>0</v>
      </c>
      <c r="DP88">
        <v>0</v>
      </c>
      <c r="DQ88">
        <v>0</v>
      </c>
      <c r="DR88">
        <v>0</v>
      </c>
      <c r="DS88">
        <v>0</v>
      </c>
      <c r="DT88">
        <v>0</v>
      </c>
      <c r="DU88">
        <v>0</v>
      </c>
      <c r="DV88">
        <v>0</v>
      </c>
      <c r="DW88">
        <v>0</v>
      </c>
      <c r="DX88">
        <v>0</v>
      </c>
      <c r="DY88">
        <v>0</v>
      </c>
      <c r="DZ88">
        <v>0</v>
      </c>
      <c r="EA88">
        <v>0</v>
      </c>
      <c r="EB88">
        <v>0</v>
      </c>
      <c r="EC88">
        <v>0</v>
      </c>
      <c r="ED88">
        <v>0</v>
      </c>
      <c r="EE88">
        <v>0</v>
      </c>
      <c r="EF88">
        <v>0</v>
      </c>
      <c r="EG88">
        <v>0</v>
      </c>
      <c r="EH88">
        <v>0</v>
      </c>
      <c r="EI88">
        <v>0</v>
      </c>
      <c r="EJ88">
        <v>0</v>
      </c>
      <c r="EK88">
        <v>0</v>
      </c>
      <c r="EL88">
        <v>0</v>
      </c>
      <c r="EM88">
        <v>0</v>
      </c>
      <c r="EN88">
        <v>0</v>
      </c>
      <c r="EO88">
        <v>0</v>
      </c>
      <c r="EP88">
        <v>0</v>
      </c>
      <c r="EQ88">
        <v>0</v>
      </c>
      <c r="ER88">
        <v>0</v>
      </c>
      <c r="ES88">
        <v>0</v>
      </c>
      <c r="ET88">
        <v>0</v>
      </c>
      <c r="EU88">
        <v>0</v>
      </c>
      <c r="EV88">
        <v>0</v>
      </c>
      <c r="EW88">
        <v>0</v>
      </c>
      <c r="EX88">
        <v>0</v>
      </c>
      <c r="EY88">
        <v>0</v>
      </c>
      <c r="EZ88">
        <v>0</v>
      </c>
      <c r="FA88">
        <v>0</v>
      </c>
      <c r="FB88">
        <v>0</v>
      </c>
      <c r="FC88">
        <v>0</v>
      </c>
      <c r="FD88">
        <v>0</v>
      </c>
      <c r="FE88">
        <v>0</v>
      </c>
      <c r="FF88">
        <v>0</v>
      </c>
      <c r="FG88">
        <v>0</v>
      </c>
      <c r="FH88">
        <v>0</v>
      </c>
      <c r="FI88">
        <v>0</v>
      </c>
      <c r="FJ88">
        <v>0</v>
      </c>
      <c r="FK88">
        <v>0</v>
      </c>
      <c r="FL88">
        <v>0</v>
      </c>
      <c r="FM88">
        <v>0</v>
      </c>
      <c r="FN88">
        <v>0</v>
      </c>
      <c r="FO88">
        <v>0</v>
      </c>
      <c r="FP88">
        <v>0</v>
      </c>
      <c r="FQ88">
        <v>0</v>
      </c>
      <c r="FR88">
        <v>0</v>
      </c>
      <c r="FS88">
        <v>0</v>
      </c>
      <c r="FT88">
        <v>0</v>
      </c>
      <c r="FU88">
        <v>0</v>
      </c>
      <c r="FV88">
        <v>0</v>
      </c>
      <c r="FW88">
        <v>0</v>
      </c>
      <c r="FX88">
        <v>0</v>
      </c>
      <c r="FY88">
        <v>0</v>
      </c>
      <c r="FZ88">
        <v>0</v>
      </c>
      <c r="GA88">
        <v>0</v>
      </c>
      <c r="GB88">
        <v>0</v>
      </c>
      <c r="GC88">
        <v>0</v>
      </c>
      <c r="GD88">
        <v>0</v>
      </c>
      <c r="GE88">
        <v>0</v>
      </c>
      <c r="GF88">
        <v>0</v>
      </c>
      <c r="GG88">
        <v>0</v>
      </c>
      <c r="GH88">
        <v>0</v>
      </c>
      <c r="GI88">
        <v>0</v>
      </c>
      <c r="GJ88">
        <v>0</v>
      </c>
      <c r="GK88">
        <v>0</v>
      </c>
      <c r="GL88">
        <v>0</v>
      </c>
      <c r="GM88">
        <v>0</v>
      </c>
      <c r="GN88">
        <v>0</v>
      </c>
      <c r="GO88">
        <v>0</v>
      </c>
      <c r="GP88">
        <v>0</v>
      </c>
      <c r="GQ88">
        <v>0</v>
      </c>
      <c r="GR88">
        <v>0</v>
      </c>
      <c r="GS88">
        <v>0</v>
      </c>
      <c r="GT88">
        <v>4383314</v>
      </c>
      <c r="GU88">
        <v>16646</v>
      </c>
    </row>
    <row r="89" spans="1:203" x14ac:dyDescent="0.2">
      <c r="A89" t="str">
        <v>Test 86</v>
      </c>
      <c r="B89" t="str">
        <v>Test compound</v>
      </c>
      <c r="C89" t="str">
        <v>Target Response</v>
      </c>
      <c r="D89">
        <v>0</v>
      </c>
      <c r="E89">
        <v>0</v>
      </c>
      <c r="F89">
        <v>0</v>
      </c>
      <c r="G89">
        <v>0</v>
      </c>
      <c r="H89">
        <v>0</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v>0</v>
      </c>
      <c r="AR89">
        <v>0</v>
      </c>
      <c r="AS89">
        <v>0</v>
      </c>
      <c r="AT89">
        <v>0</v>
      </c>
      <c r="AU89">
        <v>0</v>
      </c>
      <c r="AV89">
        <v>0</v>
      </c>
      <c r="AW89">
        <v>0</v>
      </c>
      <c r="AX89">
        <v>0</v>
      </c>
      <c r="AY89">
        <v>0</v>
      </c>
      <c r="AZ89">
        <v>0</v>
      </c>
      <c r="BA89">
        <v>0</v>
      </c>
      <c r="BB89">
        <v>0</v>
      </c>
      <c r="BC89">
        <v>0</v>
      </c>
      <c r="BD89">
        <v>0</v>
      </c>
      <c r="BE89">
        <v>0</v>
      </c>
      <c r="BF89">
        <v>0</v>
      </c>
      <c r="BG89">
        <v>0</v>
      </c>
      <c r="BH89">
        <v>0</v>
      </c>
      <c r="BI89">
        <v>0</v>
      </c>
      <c r="BJ89">
        <v>0</v>
      </c>
      <c r="BK89">
        <v>0</v>
      </c>
      <c r="BL89">
        <v>0</v>
      </c>
      <c r="BM89">
        <v>0</v>
      </c>
      <c r="BN89">
        <v>0</v>
      </c>
      <c r="BO89">
        <v>0</v>
      </c>
      <c r="BP89">
        <v>0</v>
      </c>
      <c r="BQ89">
        <v>0</v>
      </c>
      <c r="BR89">
        <v>0</v>
      </c>
      <c r="BS89">
        <v>0</v>
      </c>
      <c r="BT89">
        <v>0</v>
      </c>
      <c r="BU89">
        <v>0</v>
      </c>
      <c r="BV89">
        <v>0</v>
      </c>
      <c r="BW89">
        <v>0</v>
      </c>
      <c r="BX89">
        <v>0</v>
      </c>
      <c r="BY89">
        <v>0</v>
      </c>
      <c r="BZ89">
        <v>0</v>
      </c>
      <c r="CA89">
        <v>0</v>
      </c>
      <c r="CB89">
        <v>0</v>
      </c>
      <c r="CC89">
        <v>0</v>
      </c>
      <c r="CD89">
        <v>0</v>
      </c>
      <c r="CE89">
        <v>0</v>
      </c>
      <c r="CF89">
        <v>0</v>
      </c>
      <c r="CG89">
        <v>0</v>
      </c>
      <c r="CH89">
        <v>0</v>
      </c>
      <c r="CI89">
        <v>0</v>
      </c>
      <c r="CJ89">
        <v>0</v>
      </c>
      <c r="CK89">
        <v>0</v>
      </c>
      <c r="CL89">
        <v>0</v>
      </c>
      <c r="CM89">
        <v>0</v>
      </c>
      <c r="CN89">
        <v>0</v>
      </c>
      <c r="CO89">
        <v>0</v>
      </c>
      <c r="CP89">
        <v>0</v>
      </c>
      <c r="CQ89">
        <v>0</v>
      </c>
      <c r="CR89">
        <v>0</v>
      </c>
      <c r="CS89">
        <v>0</v>
      </c>
      <c r="CT89">
        <v>0</v>
      </c>
      <c r="CU89">
        <v>0</v>
      </c>
      <c r="CV89">
        <v>0</v>
      </c>
      <c r="CW89">
        <v>0</v>
      </c>
      <c r="CX89">
        <v>0</v>
      </c>
      <c r="CY89">
        <v>0</v>
      </c>
      <c r="CZ89">
        <v>0</v>
      </c>
      <c r="DA89">
        <v>0</v>
      </c>
      <c r="DB89">
        <v>0</v>
      </c>
      <c r="DC89">
        <v>0</v>
      </c>
      <c r="DD89">
        <v>0</v>
      </c>
      <c r="DE89">
        <v>0</v>
      </c>
      <c r="DF89">
        <v>0</v>
      </c>
      <c r="DG89">
        <v>0</v>
      </c>
      <c r="DH89">
        <v>0</v>
      </c>
      <c r="DI89">
        <v>0</v>
      </c>
      <c r="DJ89">
        <v>0</v>
      </c>
      <c r="DK89">
        <v>0</v>
      </c>
      <c r="DL89">
        <v>0</v>
      </c>
      <c r="DM89">
        <v>0</v>
      </c>
      <c r="DN89">
        <v>0</v>
      </c>
      <c r="DO89">
        <v>0</v>
      </c>
      <c r="DP89">
        <v>0</v>
      </c>
      <c r="DQ89">
        <v>0</v>
      </c>
      <c r="DR89">
        <v>0</v>
      </c>
      <c r="DS89">
        <v>0</v>
      </c>
      <c r="DT89">
        <v>0</v>
      </c>
      <c r="DU89">
        <v>0</v>
      </c>
      <c r="DV89">
        <v>0</v>
      </c>
      <c r="DW89">
        <v>0</v>
      </c>
      <c r="DX89">
        <v>0</v>
      </c>
      <c r="DY89">
        <v>0</v>
      </c>
      <c r="DZ89">
        <v>0</v>
      </c>
      <c r="EA89">
        <v>0</v>
      </c>
      <c r="EB89">
        <v>0</v>
      </c>
      <c r="EC89">
        <v>0</v>
      </c>
      <c r="ED89">
        <v>0</v>
      </c>
      <c r="EE89">
        <v>0</v>
      </c>
      <c r="EF89">
        <v>0</v>
      </c>
      <c r="EG89">
        <v>0</v>
      </c>
      <c r="EH89">
        <v>0</v>
      </c>
      <c r="EI89">
        <v>0</v>
      </c>
      <c r="EJ89">
        <v>0</v>
      </c>
      <c r="EK89">
        <v>0</v>
      </c>
      <c r="EL89">
        <v>0</v>
      </c>
      <c r="EM89">
        <v>0</v>
      </c>
      <c r="EN89">
        <v>0</v>
      </c>
      <c r="EO89">
        <v>0</v>
      </c>
      <c r="EP89">
        <v>0</v>
      </c>
      <c r="EQ89">
        <v>0</v>
      </c>
      <c r="ER89">
        <v>0</v>
      </c>
      <c r="ES89">
        <v>0</v>
      </c>
      <c r="ET89">
        <v>0</v>
      </c>
      <c r="EU89">
        <v>0</v>
      </c>
      <c r="EV89">
        <v>0</v>
      </c>
      <c r="EW89">
        <v>0</v>
      </c>
      <c r="EX89">
        <v>0</v>
      </c>
      <c r="EY89">
        <v>0</v>
      </c>
      <c r="EZ89">
        <v>0</v>
      </c>
      <c r="FA89">
        <v>0</v>
      </c>
      <c r="FB89">
        <v>0</v>
      </c>
      <c r="FC89">
        <v>0</v>
      </c>
      <c r="FD89">
        <v>0</v>
      </c>
      <c r="FE89">
        <v>0</v>
      </c>
      <c r="FF89">
        <v>0</v>
      </c>
      <c r="FG89">
        <v>0</v>
      </c>
      <c r="FH89">
        <v>0</v>
      </c>
      <c r="FI89">
        <v>0</v>
      </c>
      <c r="FJ89">
        <v>0</v>
      </c>
      <c r="FK89">
        <v>0</v>
      </c>
      <c r="FL89">
        <v>0</v>
      </c>
      <c r="FM89">
        <v>0</v>
      </c>
      <c r="FN89">
        <v>0</v>
      </c>
      <c r="FO89">
        <v>0</v>
      </c>
      <c r="FP89">
        <v>0</v>
      </c>
      <c r="FQ89">
        <v>0</v>
      </c>
      <c r="FR89">
        <v>0</v>
      </c>
      <c r="FS89">
        <v>0</v>
      </c>
      <c r="FT89">
        <v>0</v>
      </c>
      <c r="FU89">
        <v>0</v>
      </c>
      <c r="FV89">
        <v>0</v>
      </c>
      <c r="FW89">
        <v>0</v>
      </c>
      <c r="FX89">
        <v>0</v>
      </c>
      <c r="FY89">
        <v>0</v>
      </c>
      <c r="FZ89">
        <v>0</v>
      </c>
      <c r="GA89">
        <v>0</v>
      </c>
      <c r="GB89">
        <v>0</v>
      </c>
      <c r="GC89">
        <v>0</v>
      </c>
      <c r="GD89">
        <v>0</v>
      </c>
      <c r="GE89">
        <v>0</v>
      </c>
      <c r="GF89">
        <v>0</v>
      </c>
      <c r="GG89">
        <v>0</v>
      </c>
      <c r="GH89">
        <v>0</v>
      </c>
      <c r="GI89">
        <v>0</v>
      </c>
      <c r="GJ89">
        <v>0</v>
      </c>
      <c r="GK89">
        <v>0</v>
      </c>
      <c r="GL89">
        <v>0</v>
      </c>
      <c r="GM89">
        <v>0</v>
      </c>
      <c r="GN89">
        <v>0</v>
      </c>
      <c r="GO89">
        <v>0</v>
      </c>
      <c r="GP89">
        <v>0</v>
      </c>
      <c r="GQ89">
        <v>0</v>
      </c>
      <c r="GR89">
        <v>0</v>
      </c>
      <c r="GS89">
        <v>0</v>
      </c>
      <c r="GT89">
        <v>2324682</v>
      </c>
      <c r="GU89">
        <v>2784</v>
      </c>
    </row>
    <row r="90" spans="1:203" x14ac:dyDescent="0.2">
      <c r="A90" t="str">
        <v>Test 87</v>
      </c>
      <c r="B90" t="str">
        <v>Test compound</v>
      </c>
      <c r="C90" t="str">
        <v>Target Response</v>
      </c>
      <c r="D90">
        <v>0</v>
      </c>
      <c r="E90">
        <v>0</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0</v>
      </c>
      <c r="AO90">
        <v>0</v>
      </c>
      <c r="AP90">
        <v>0</v>
      </c>
      <c r="AQ90">
        <v>0</v>
      </c>
      <c r="AR90">
        <v>0</v>
      </c>
      <c r="AS90">
        <v>0</v>
      </c>
      <c r="AT90">
        <v>0</v>
      </c>
      <c r="AU90">
        <v>0</v>
      </c>
      <c r="AV90">
        <v>0</v>
      </c>
      <c r="AW90">
        <v>0</v>
      </c>
      <c r="AX90">
        <v>0</v>
      </c>
      <c r="AY90">
        <v>0</v>
      </c>
      <c r="AZ90">
        <v>0</v>
      </c>
      <c r="BA90">
        <v>0</v>
      </c>
      <c r="BB90">
        <v>0</v>
      </c>
      <c r="BC90">
        <v>0</v>
      </c>
      <c r="BD90">
        <v>0</v>
      </c>
      <c r="BE90">
        <v>0</v>
      </c>
      <c r="BF90">
        <v>0</v>
      </c>
      <c r="BG90">
        <v>0</v>
      </c>
      <c r="BH90">
        <v>0</v>
      </c>
      <c r="BI90">
        <v>0</v>
      </c>
      <c r="BJ90">
        <v>0</v>
      </c>
      <c r="BK90">
        <v>0</v>
      </c>
      <c r="BL90">
        <v>0</v>
      </c>
      <c r="BM90">
        <v>0</v>
      </c>
      <c r="BN90">
        <v>0</v>
      </c>
      <c r="BO90">
        <v>0</v>
      </c>
      <c r="BP90">
        <v>0</v>
      </c>
      <c r="BQ90">
        <v>0</v>
      </c>
      <c r="BR90">
        <v>0</v>
      </c>
      <c r="BS90">
        <v>0</v>
      </c>
      <c r="BT90">
        <v>0</v>
      </c>
      <c r="BU90">
        <v>0</v>
      </c>
      <c r="BV90">
        <v>0</v>
      </c>
      <c r="BW90">
        <v>0</v>
      </c>
      <c r="BX90">
        <v>0</v>
      </c>
      <c r="BY90">
        <v>0</v>
      </c>
      <c r="BZ90">
        <v>0</v>
      </c>
      <c r="CA90">
        <v>0</v>
      </c>
      <c r="CB90">
        <v>0</v>
      </c>
      <c r="CC90">
        <v>0</v>
      </c>
      <c r="CD90">
        <v>0</v>
      </c>
      <c r="CE90">
        <v>0</v>
      </c>
      <c r="CF90">
        <v>0</v>
      </c>
      <c r="CG90">
        <v>0</v>
      </c>
      <c r="CH90">
        <v>0</v>
      </c>
      <c r="CI90">
        <v>0</v>
      </c>
      <c r="CJ90">
        <v>0</v>
      </c>
      <c r="CK90">
        <v>0</v>
      </c>
      <c r="CL90">
        <v>0</v>
      </c>
      <c r="CM90">
        <v>0</v>
      </c>
      <c r="CN90">
        <v>0</v>
      </c>
      <c r="CO90">
        <v>0</v>
      </c>
      <c r="CP90">
        <v>0</v>
      </c>
      <c r="CQ90">
        <v>0</v>
      </c>
      <c r="CR90">
        <v>0</v>
      </c>
      <c r="CS90">
        <v>0</v>
      </c>
      <c r="CT90">
        <v>0</v>
      </c>
      <c r="CU90">
        <v>0</v>
      </c>
      <c r="CV90">
        <v>0</v>
      </c>
      <c r="CW90">
        <v>0</v>
      </c>
      <c r="CX90">
        <v>0</v>
      </c>
      <c r="CY90">
        <v>0</v>
      </c>
      <c r="CZ90">
        <v>0</v>
      </c>
      <c r="DA90">
        <v>0</v>
      </c>
      <c r="DB90">
        <v>0</v>
      </c>
      <c r="DC90">
        <v>0</v>
      </c>
      <c r="DD90">
        <v>0</v>
      </c>
      <c r="DE90">
        <v>0</v>
      </c>
      <c r="DF90">
        <v>0</v>
      </c>
      <c r="DG90">
        <v>0</v>
      </c>
      <c r="DH90">
        <v>0</v>
      </c>
      <c r="DI90">
        <v>0</v>
      </c>
      <c r="DJ90">
        <v>0</v>
      </c>
      <c r="DK90">
        <v>0</v>
      </c>
      <c r="DL90">
        <v>0</v>
      </c>
      <c r="DM90">
        <v>0</v>
      </c>
      <c r="DN90">
        <v>0</v>
      </c>
      <c r="DO90">
        <v>0</v>
      </c>
      <c r="DP90">
        <v>0</v>
      </c>
      <c r="DQ90">
        <v>0</v>
      </c>
      <c r="DR90">
        <v>0</v>
      </c>
      <c r="DS90">
        <v>0</v>
      </c>
      <c r="DT90">
        <v>0</v>
      </c>
      <c r="DU90">
        <v>0</v>
      </c>
      <c r="DV90">
        <v>0</v>
      </c>
      <c r="DW90">
        <v>0</v>
      </c>
      <c r="DX90">
        <v>0</v>
      </c>
      <c r="DY90">
        <v>0</v>
      </c>
      <c r="DZ90">
        <v>0</v>
      </c>
      <c r="EA90">
        <v>0</v>
      </c>
      <c r="EB90">
        <v>0</v>
      </c>
      <c r="EC90">
        <v>0</v>
      </c>
      <c r="ED90">
        <v>0</v>
      </c>
      <c r="EE90">
        <v>0</v>
      </c>
      <c r="EF90">
        <v>0</v>
      </c>
      <c r="EG90">
        <v>0</v>
      </c>
      <c r="EH90">
        <v>0</v>
      </c>
      <c r="EI90">
        <v>0</v>
      </c>
      <c r="EJ90">
        <v>0</v>
      </c>
      <c r="EK90">
        <v>0</v>
      </c>
      <c r="EL90">
        <v>0</v>
      </c>
      <c r="EM90">
        <v>0</v>
      </c>
      <c r="EN90">
        <v>0</v>
      </c>
      <c r="EO90">
        <v>0</v>
      </c>
      <c r="EP90">
        <v>0</v>
      </c>
      <c r="EQ90">
        <v>0</v>
      </c>
      <c r="ER90">
        <v>0</v>
      </c>
      <c r="ES90">
        <v>0</v>
      </c>
      <c r="ET90">
        <v>0</v>
      </c>
      <c r="EU90">
        <v>0</v>
      </c>
      <c r="EV90">
        <v>0</v>
      </c>
      <c r="EW90">
        <v>0</v>
      </c>
      <c r="EX90">
        <v>0</v>
      </c>
      <c r="EY90">
        <v>0</v>
      </c>
      <c r="EZ90">
        <v>0</v>
      </c>
      <c r="FA90">
        <v>0</v>
      </c>
      <c r="FB90">
        <v>0</v>
      </c>
      <c r="FC90">
        <v>0</v>
      </c>
      <c r="FD90">
        <v>0</v>
      </c>
      <c r="FE90">
        <v>0</v>
      </c>
      <c r="FF90">
        <v>0</v>
      </c>
      <c r="FG90">
        <v>0</v>
      </c>
      <c r="FH90">
        <v>0</v>
      </c>
      <c r="FI90">
        <v>0</v>
      </c>
      <c r="FJ90">
        <v>0</v>
      </c>
      <c r="FK90">
        <v>0</v>
      </c>
      <c r="FL90">
        <v>0</v>
      </c>
      <c r="FM90">
        <v>0</v>
      </c>
      <c r="FN90">
        <v>0</v>
      </c>
      <c r="FO90">
        <v>0</v>
      </c>
      <c r="FP90">
        <v>0</v>
      </c>
      <c r="FQ90">
        <v>0</v>
      </c>
      <c r="FR90">
        <v>0</v>
      </c>
      <c r="FS90">
        <v>0</v>
      </c>
      <c r="FT90">
        <v>0</v>
      </c>
      <c r="FU90">
        <v>0</v>
      </c>
      <c r="FV90">
        <v>0</v>
      </c>
      <c r="FW90">
        <v>0</v>
      </c>
      <c r="FX90">
        <v>0</v>
      </c>
      <c r="FY90">
        <v>0</v>
      </c>
      <c r="FZ90">
        <v>0</v>
      </c>
      <c r="GA90">
        <v>0</v>
      </c>
      <c r="GB90">
        <v>0</v>
      </c>
      <c r="GC90">
        <v>0</v>
      </c>
      <c r="GD90">
        <v>0</v>
      </c>
      <c r="GE90">
        <v>0</v>
      </c>
      <c r="GF90">
        <v>0</v>
      </c>
      <c r="GG90">
        <v>0</v>
      </c>
      <c r="GH90">
        <v>0</v>
      </c>
      <c r="GI90">
        <v>0</v>
      </c>
      <c r="GJ90">
        <v>0</v>
      </c>
      <c r="GK90">
        <v>0</v>
      </c>
      <c r="GL90">
        <v>0</v>
      </c>
      <c r="GM90">
        <v>0</v>
      </c>
      <c r="GN90">
        <v>0</v>
      </c>
      <c r="GO90">
        <v>0</v>
      </c>
      <c r="GP90">
        <v>0</v>
      </c>
      <c r="GQ90">
        <v>0</v>
      </c>
      <c r="GR90">
        <v>0</v>
      </c>
      <c r="GS90">
        <v>0</v>
      </c>
      <c r="GT90">
        <v>3873673</v>
      </c>
      <c r="GU90">
        <v>21487</v>
      </c>
    </row>
    <row r="91" spans="1:203" x14ac:dyDescent="0.2">
      <c r="A91" t="str">
        <v>Test 88</v>
      </c>
      <c r="B91" t="str">
        <v>Test compound</v>
      </c>
      <c r="C91" t="str">
        <v>Target Response</v>
      </c>
      <c r="D91">
        <v>0</v>
      </c>
      <c r="E91">
        <v>0</v>
      </c>
      <c r="F91">
        <v>0</v>
      </c>
      <c r="G91">
        <v>0</v>
      </c>
      <c r="H91">
        <v>0</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v>0</v>
      </c>
      <c r="AP91">
        <v>0</v>
      </c>
      <c r="AQ91">
        <v>0</v>
      </c>
      <c r="AR91">
        <v>0</v>
      </c>
      <c r="AS91">
        <v>0</v>
      </c>
      <c r="AT91">
        <v>0</v>
      </c>
      <c r="AU91">
        <v>0</v>
      </c>
      <c r="AV91">
        <v>0</v>
      </c>
      <c r="AW91">
        <v>0</v>
      </c>
      <c r="AX91">
        <v>0</v>
      </c>
      <c r="AY91">
        <v>0</v>
      </c>
      <c r="AZ91">
        <v>0</v>
      </c>
      <c r="BA91">
        <v>0</v>
      </c>
      <c r="BB91">
        <v>0</v>
      </c>
      <c r="BC91">
        <v>0</v>
      </c>
      <c r="BD91">
        <v>0</v>
      </c>
      <c r="BE91">
        <v>0</v>
      </c>
      <c r="BF91">
        <v>0</v>
      </c>
      <c r="BG91">
        <v>0</v>
      </c>
      <c r="BH91">
        <v>0</v>
      </c>
      <c r="BI91">
        <v>0</v>
      </c>
      <c r="BJ91">
        <v>0</v>
      </c>
      <c r="BK91">
        <v>0</v>
      </c>
      <c r="BL91">
        <v>0</v>
      </c>
      <c r="BM91">
        <v>0</v>
      </c>
      <c r="BN91">
        <v>0</v>
      </c>
      <c r="BO91">
        <v>0</v>
      </c>
      <c r="BP91">
        <v>0</v>
      </c>
      <c r="BQ91">
        <v>0</v>
      </c>
      <c r="BR91">
        <v>0</v>
      </c>
      <c r="BS91">
        <v>0</v>
      </c>
      <c r="BT91">
        <v>0</v>
      </c>
      <c r="BU91">
        <v>0</v>
      </c>
      <c r="BV91">
        <v>0</v>
      </c>
      <c r="BW91">
        <v>0</v>
      </c>
      <c r="BX91">
        <v>0</v>
      </c>
      <c r="BY91">
        <v>0</v>
      </c>
      <c r="BZ91">
        <v>0</v>
      </c>
      <c r="CA91">
        <v>0</v>
      </c>
      <c r="CB91">
        <v>0</v>
      </c>
      <c r="CC91">
        <v>0</v>
      </c>
      <c r="CD91">
        <v>0</v>
      </c>
      <c r="CE91">
        <v>0</v>
      </c>
      <c r="CF91">
        <v>0</v>
      </c>
      <c r="CG91">
        <v>0</v>
      </c>
      <c r="CH91">
        <v>0</v>
      </c>
      <c r="CI91">
        <v>0</v>
      </c>
      <c r="CJ91">
        <v>0</v>
      </c>
      <c r="CK91">
        <v>0</v>
      </c>
      <c r="CL91">
        <v>0</v>
      </c>
      <c r="CM91">
        <v>0</v>
      </c>
      <c r="CN91">
        <v>0</v>
      </c>
      <c r="CO91">
        <v>0</v>
      </c>
      <c r="CP91">
        <v>0</v>
      </c>
      <c r="CQ91">
        <v>0</v>
      </c>
      <c r="CR91">
        <v>0</v>
      </c>
      <c r="CS91">
        <v>0</v>
      </c>
      <c r="CT91">
        <v>0</v>
      </c>
      <c r="CU91">
        <v>0</v>
      </c>
      <c r="CV91">
        <v>0</v>
      </c>
      <c r="CW91">
        <v>0</v>
      </c>
      <c r="CX91">
        <v>0</v>
      </c>
      <c r="CY91">
        <v>0</v>
      </c>
      <c r="CZ91">
        <v>0</v>
      </c>
      <c r="DA91">
        <v>0</v>
      </c>
      <c r="DB91">
        <v>0</v>
      </c>
      <c r="DC91">
        <v>0</v>
      </c>
      <c r="DD91">
        <v>0</v>
      </c>
      <c r="DE91">
        <v>0</v>
      </c>
      <c r="DF91">
        <v>0</v>
      </c>
      <c r="DG91">
        <v>0</v>
      </c>
      <c r="DH91">
        <v>0</v>
      </c>
      <c r="DI91">
        <v>0</v>
      </c>
      <c r="DJ91">
        <v>0</v>
      </c>
      <c r="DK91">
        <v>0</v>
      </c>
      <c r="DL91">
        <v>0</v>
      </c>
      <c r="DM91">
        <v>0</v>
      </c>
      <c r="DN91">
        <v>0</v>
      </c>
      <c r="DO91">
        <v>0</v>
      </c>
      <c r="DP91">
        <v>0</v>
      </c>
      <c r="DQ91">
        <v>0</v>
      </c>
      <c r="DR91">
        <v>0</v>
      </c>
      <c r="DS91">
        <v>0</v>
      </c>
      <c r="DT91">
        <v>0</v>
      </c>
      <c r="DU91">
        <v>0</v>
      </c>
      <c r="DV91">
        <v>0</v>
      </c>
      <c r="DW91">
        <v>0</v>
      </c>
      <c r="DX91">
        <v>0</v>
      </c>
      <c r="DY91">
        <v>0</v>
      </c>
      <c r="DZ91">
        <v>0</v>
      </c>
      <c r="EA91">
        <v>0</v>
      </c>
      <c r="EB91">
        <v>0</v>
      </c>
      <c r="EC91">
        <v>0</v>
      </c>
      <c r="ED91">
        <v>0</v>
      </c>
      <c r="EE91">
        <v>0</v>
      </c>
      <c r="EF91">
        <v>0</v>
      </c>
      <c r="EG91">
        <v>0</v>
      </c>
      <c r="EH91">
        <v>0</v>
      </c>
      <c r="EI91">
        <v>0</v>
      </c>
      <c r="EJ91">
        <v>0</v>
      </c>
      <c r="EK91">
        <v>0</v>
      </c>
      <c r="EL91">
        <v>0</v>
      </c>
      <c r="EM91">
        <v>0</v>
      </c>
      <c r="EN91">
        <v>0</v>
      </c>
      <c r="EO91">
        <v>0</v>
      </c>
      <c r="EP91">
        <v>0</v>
      </c>
      <c r="EQ91">
        <v>0</v>
      </c>
      <c r="ER91">
        <v>0</v>
      </c>
      <c r="ES91">
        <v>0</v>
      </c>
      <c r="ET91">
        <v>0</v>
      </c>
      <c r="EU91">
        <v>0</v>
      </c>
      <c r="EV91">
        <v>0</v>
      </c>
      <c r="EW91">
        <v>0</v>
      </c>
      <c r="EX91">
        <v>0</v>
      </c>
      <c r="EY91">
        <v>0</v>
      </c>
      <c r="EZ91">
        <v>0</v>
      </c>
      <c r="FA91">
        <v>0</v>
      </c>
      <c r="FB91">
        <v>0</v>
      </c>
      <c r="FC91">
        <v>0</v>
      </c>
      <c r="FD91">
        <v>0</v>
      </c>
      <c r="FE91">
        <v>0</v>
      </c>
      <c r="FF91">
        <v>0</v>
      </c>
      <c r="FG91">
        <v>0</v>
      </c>
      <c r="FH91">
        <v>0</v>
      </c>
      <c r="FI91">
        <v>0</v>
      </c>
      <c r="FJ91">
        <v>0</v>
      </c>
      <c r="FK91">
        <v>0</v>
      </c>
      <c r="FL91">
        <v>0</v>
      </c>
      <c r="FM91">
        <v>0</v>
      </c>
      <c r="FN91">
        <v>0</v>
      </c>
      <c r="FO91">
        <v>0</v>
      </c>
      <c r="FP91">
        <v>0</v>
      </c>
      <c r="FQ91">
        <v>0</v>
      </c>
      <c r="FR91">
        <v>0</v>
      </c>
      <c r="FS91">
        <v>0</v>
      </c>
      <c r="FT91">
        <v>0</v>
      </c>
      <c r="FU91">
        <v>0</v>
      </c>
      <c r="FV91">
        <v>0</v>
      </c>
      <c r="FW91">
        <v>0</v>
      </c>
      <c r="FX91">
        <v>0</v>
      </c>
      <c r="FY91">
        <v>0</v>
      </c>
      <c r="FZ91">
        <v>0</v>
      </c>
      <c r="GA91">
        <v>0</v>
      </c>
      <c r="GB91">
        <v>0</v>
      </c>
      <c r="GC91">
        <v>0</v>
      </c>
      <c r="GD91">
        <v>0</v>
      </c>
      <c r="GE91">
        <v>0</v>
      </c>
      <c r="GF91">
        <v>0</v>
      </c>
      <c r="GG91">
        <v>0</v>
      </c>
      <c r="GH91">
        <v>0</v>
      </c>
      <c r="GI91">
        <v>0</v>
      </c>
      <c r="GJ91">
        <v>0</v>
      </c>
      <c r="GK91">
        <v>0</v>
      </c>
      <c r="GL91">
        <v>0</v>
      </c>
      <c r="GM91">
        <v>0</v>
      </c>
      <c r="GN91">
        <v>0</v>
      </c>
      <c r="GO91">
        <v>0</v>
      </c>
      <c r="GP91">
        <v>0</v>
      </c>
      <c r="GQ91">
        <v>0</v>
      </c>
      <c r="GR91">
        <v>0</v>
      </c>
      <c r="GS91">
        <v>0</v>
      </c>
      <c r="GT91">
        <v>1302231</v>
      </c>
      <c r="GU91">
        <v>13604</v>
      </c>
    </row>
    <row r="92" spans="1:203" x14ac:dyDescent="0.2">
      <c r="A92" t="str">
        <v>Test 89</v>
      </c>
      <c r="B92" t="str">
        <v>Test compound</v>
      </c>
      <c r="C92" t="str">
        <v>Target Response</v>
      </c>
      <c r="D92">
        <v>0</v>
      </c>
      <c r="E92">
        <v>0</v>
      </c>
      <c r="F92">
        <v>0</v>
      </c>
      <c r="G92">
        <v>0</v>
      </c>
      <c r="H92">
        <v>0</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v>0</v>
      </c>
      <c r="AR92">
        <v>0</v>
      </c>
      <c r="AS92">
        <v>0</v>
      </c>
      <c r="AT92">
        <v>0</v>
      </c>
      <c r="AU92">
        <v>0</v>
      </c>
      <c r="AV92">
        <v>0</v>
      </c>
      <c r="AW92">
        <v>0</v>
      </c>
      <c r="AX92">
        <v>0</v>
      </c>
      <c r="AY92">
        <v>0</v>
      </c>
      <c r="AZ92">
        <v>0</v>
      </c>
      <c r="BA92">
        <v>0</v>
      </c>
      <c r="BB92">
        <v>0</v>
      </c>
      <c r="BC92">
        <v>0</v>
      </c>
      <c r="BD92">
        <v>0</v>
      </c>
      <c r="BE92">
        <v>0</v>
      </c>
      <c r="BF92">
        <v>0</v>
      </c>
      <c r="BG92">
        <v>0</v>
      </c>
      <c r="BH92">
        <v>0</v>
      </c>
      <c r="BI92">
        <v>0</v>
      </c>
      <c r="BJ92">
        <v>0</v>
      </c>
      <c r="BK92">
        <v>0</v>
      </c>
      <c r="BL92">
        <v>0</v>
      </c>
      <c r="BM92">
        <v>0</v>
      </c>
      <c r="BN92">
        <v>0</v>
      </c>
      <c r="BO92">
        <v>0</v>
      </c>
      <c r="BP92">
        <v>0</v>
      </c>
      <c r="BQ92">
        <v>0</v>
      </c>
      <c r="BR92">
        <v>0</v>
      </c>
      <c r="BS92">
        <v>0</v>
      </c>
      <c r="BT92">
        <v>0</v>
      </c>
      <c r="BU92">
        <v>0</v>
      </c>
      <c r="BV92">
        <v>0</v>
      </c>
      <c r="BW92">
        <v>0</v>
      </c>
      <c r="BX92">
        <v>0</v>
      </c>
      <c r="BY92">
        <v>0</v>
      </c>
      <c r="BZ92">
        <v>0</v>
      </c>
      <c r="CA92">
        <v>0</v>
      </c>
      <c r="CB92">
        <v>0</v>
      </c>
      <c r="CC92">
        <v>0</v>
      </c>
      <c r="CD92">
        <v>0</v>
      </c>
      <c r="CE92">
        <v>0</v>
      </c>
      <c r="CF92">
        <v>0</v>
      </c>
      <c r="CG92">
        <v>0</v>
      </c>
      <c r="CH92">
        <v>0</v>
      </c>
      <c r="CI92">
        <v>0</v>
      </c>
      <c r="CJ92">
        <v>0</v>
      </c>
      <c r="CK92">
        <v>0</v>
      </c>
      <c r="CL92">
        <v>0</v>
      </c>
      <c r="CM92">
        <v>0</v>
      </c>
      <c r="CN92">
        <v>0</v>
      </c>
      <c r="CO92">
        <v>0</v>
      </c>
      <c r="CP92">
        <v>0</v>
      </c>
      <c r="CQ92">
        <v>0</v>
      </c>
      <c r="CR92">
        <v>0</v>
      </c>
      <c r="CS92">
        <v>0</v>
      </c>
      <c r="CT92">
        <v>0</v>
      </c>
      <c r="CU92">
        <v>0</v>
      </c>
      <c r="CV92">
        <v>0</v>
      </c>
      <c r="CW92">
        <v>0</v>
      </c>
      <c r="CX92">
        <v>0</v>
      </c>
      <c r="CY92">
        <v>0</v>
      </c>
      <c r="CZ92">
        <v>0</v>
      </c>
      <c r="DA92">
        <v>0</v>
      </c>
      <c r="DB92">
        <v>0</v>
      </c>
      <c r="DC92">
        <v>0</v>
      </c>
      <c r="DD92">
        <v>0</v>
      </c>
      <c r="DE92">
        <v>0</v>
      </c>
      <c r="DF92">
        <v>0</v>
      </c>
      <c r="DG92">
        <v>0</v>
      </c>
      <c r="DH92">
        <v>0</v>
      </c>
      <c r="DI92">
        <v>0</v>
      </c>
      <c r="DJ92">
        <v>0</v>
      </c>
      <c r="DK92">
        <v>0</v>
      </c>
      <c r="DL92">
        <v>0</v>
      </c>
      <c r="DM92">
        <v>0</v>
      </c>
      <c r="DN92">
        <v>0</v>
      </c>
      <c r="DO92">
        <v>0</v>
      </c>
      <c r="DP92">
        <v>0</v>
      </c>
      <c r="DQ92">
        <v>0</v>
      </c>
      <c r="DR92">
        <v>0</v>
      </c>
      <c r="DS92">
        <v>0</v>
      </c>
      <c r="DT92">
        <v>0</v>
      </c>
      <c r="DU92">
        <v>0</v>
      </c>
      <c r="DV92">
        <v>0</v>
      </c>
      <c r="DW92">
        <v>0</v>
      </c>
      <c r="DX92">
        <v>0</v>
      </c>
      <c r="DY92">
        <v>0</v>
      </c>
      <c r="DZ92">
        <v>0</v>
      </c>
      <c r="EA92">
        <v>0</v>
      </c>
      <c r="EB92">
        <v>0</v>
      </c>
      <c r="EC92">
        <v>0</v>
      </c>
      <c r="ED92">
        <v>0</v>
      </c>
      <c r="EE92">
        <v>0</v>
      </c>
      <c r="EF92">
        <v>0</v>
      </c>
      <c r="EG92">
        <v>0</v>
      </c>
      <c r="EH92">
        <v>0</v>
      </c>
      <c r="EI92">
        <v>0</v>
      </c>
      <c r="EJ92">
        <v>0</v>
      </c>
      <c r="EK92">
        <v>0</v>
      </c>
      <c r="EL92">
        <v>0</v>
      </c>
      <c r="EM92">
        <v>0</v>
      </c>
      <c r="EN92">
        <v>0</v>
      </c>
      <c r="EO92">
        <v>0</v>
      </c>
      <c r="EP92">
        <v>0</v>
      </c>
      <c r="EQ92">
        <v>0</v>
      </c>
      <c r="ER92">
        <v>0</v>
      </c>
      <c r="ES92">
        <v>0</v>
      </c>
      <c r="ET92">
        <v>0</v>
      </c>
      <c r="EU92">
        <v>0</v>
      </c>
      <c r="EV92">
        <v>0</v>
      </c>
      <c r="EW92">
        <v>0</v>
      </c>
      <c r="EX92">
        <v>0</v>
      </c>
      <c r="EY92">
        <v>0</v>
      </c>
      <c r="EZ92">
        <v>0</v>
      </c>
      <c r="FA92">
        <v>0</v>
      </c>
      <c r="FB92">
        <v>0</v>
      </c>
      <c r="FC92">
        <v>0</v>
      </c>
      <c r="FD92">
        <v>0</v>
      </c>
      <c r="FE92">
        <v>0</v>
      </c>
      <c r="FF92">
        <v>0</v>
      </c>
      <c r="FG92">
        <v>0</v>
      </c>
      <c r="FH92">
        <v>0</v>
      </c>
      <c r="FI92">
        <v>0</v>
      </c>
      <c r="FJ92">
        <v>0</v>
      </c>
      <c r="FK92">
        <v>0</v>
      </c>
      <c r="FL92">
        <v>0</v>
      </c>
      <c r="FM92">
        <v>0</v>
      </c>
      <c r="FN92">
        <v>0</v>
      </c>
      <c r="FO92">
        <v>0</v>
      </c>
      <c r="FP92">
        <v>0</v>
      </c>
      <c r="FQ92">
        <v>0</v>
      </c>
      <c r="FR92">
        <v>0</v>
      </c>
      <c r="FS92">
        <v>0</v>
      </c>
      <c r="FT92">
        <v>0</v>
      </c>
      <c r="FU92">
        <v>0</v>
      </c>
      <c r="FV92">
        <v>0</v>
      </c>
      <c r="FW92">
        <v>0</v>
      </c>
      <c r="FX92">
        <v>0</v>
      </c>
      <c r="FY92">
        <v>0</v>
      </c>
      <c r="FZ92">
        <v>0</v>
      </c>
      <c r="GA92">
        <v>0</v>
      </c>
      <c r="GB92">
        <v>0</v>
      </c>
      <c r="GC92">
        <v>0</v>
      </c>
      <c r="GD92">
        <v>0</v>
      </c>
      <c r="GE92">
        <v>0</v>
      </c>
      <c r="GF92">
        <v>0</v>
      </c>
      <c r="GG92">
        <v>0</v>
      </c>
      <c r="GH92">
        <v>0</v>
      </c>
      <c r="GI92">
        <v>0</v>
      </c>
      <c r="GJ92">
        <v>0</v>
      </c>
      <c r="GK92">
        <v>0</v>
      </c>
      <c r="GL92">
        <v>0</v>
      </c>
      <c r="GM92">
        <v>0</v>
      </c>
      <c r="GN92">
        <v>0</v>
      </c>
      <c r="GO92">
        <v>0</v>
      </c>
      <c r="GP92">
        <v>0</v>
      </c>
      <c r="GQ92">
        <v>0</v>
      </c>
      <c r="GR92">
        <v>0</v>
      </c>
      <c r="GS92">
        <v>0</v>
      </c>
      <c r="GT92">
        <v>1110298</v>
      </c>
      <c r="GU92">
        <v>24307</v>
      </c>
    </row>
    <row r="93" spans="1:203" x14ac:dyDescent="0.2">
      <c r="A93" t="str">
        <v>Test 90</v>
      </c>
      <c r="B93" t="str">
        <v>Test compound</v>
      </c>
      <c r="C93" t="str">
        <v>Target Response</v>
      </c>
      <c r="D93">
        <v>0</v>
      </c>
      <c r="E93">
        <v>0</v>
      </c>
      <c r="F93">
        <v>0</v>
      </c>
      <c r="G93">
        <v>0</v>
      </c>
      <c r="H93">
        <v>0</v>
      </c>
      <c r="I93">
        <v>0</v>
      </c>
      <c r="J93">
        <v>0</v>
      </c>
      <c r="K93">
        <v>0</v>
      </c>
      <c r="L93">
        <v>0</v>
      </c>
      <c r="M93">
        <v>0</v>
      </c>
      <c r="N93">
        <v>0</v>
      </c>
      <c r="O93">
        <v>0</v>
      </c>
      <c r="P93">
        <v>0</v>
      </c>
      <c r="Q93">
        <v>0</v>
      </c>
      <c r="R93">
        <v>0</v>
      </c>
      <c r="S93">
        <v>0</v>
      </c>
      <c r="T93">
        <v>0</v>
      </c>
      <c r="U93">
        <v>0</v>
      </c>
      <c r="V93">
        <v>0</v>
      </c>
      <c r="W93">
        <v>0</v>
      </c>
      <c r="X93">
        <v>0</v>
      </c>
      <c r="Y93">
        <v>0</v>
      </c>
      <c r="Z93">
        <v>0</v>
      </c>
      <c r="AA93">
        <v>0</v>
      </c>
      <c r="AB93">
        <v>0</v>
      </c>
      <c r="AC93">
        <v>0</v>
      </c>
      <c r="AD93">
        <v>0</v>
      </c>
      <c r="AE93">
        <v>0</v>
      </c>
      <c r="AF93">
        <v>0</v>
      </c>
      <c r="AG93">
        <v>0</v>
      </c>
      <c r="AH93">
        <v>0</v>
      </c>
      <c r="AI93">
        <v>0</v>
      </c>
      <c r="AJ93">
        <v>0</v>
      </c>
      <c r="AK93">
        <v>0</v>
      </c>
      <c r="AL93">
        <v>0</v>
      </c>
      <c r="AM93">
        <v>0</v>
      </c>
      <c r="AN93">
        <v>0</v>
      </c>
      <c r="AO93">
        <v>0</v>
      </c>
      <c r="AP93">
        <v>0</v>
      </c>
      <c r="AQ93">
        <v>0</v>
      </c>
      <c r="AR93">
        <v>0</v>
      </c>
      <c r="AS93">
        <v>0</v>
      </c>
      <c r="AT93">
        <v>0</v>
      </c>
      <c r="AU93">
        <v>0</v>
      </c>
      <c r="AV93">
        <v>0</v>
      </c>
      <c r="AW93">
        <v>0</v>
      </c>
      <c r="AX93">
        <v>0</v>
      </c>
      <c r="AY93">
        <v>0</v>
      </c>
      <c r="AZ93">
        <v>0</v>
      </c>
      <c r="BA93">
        <v>0</v>
      </c>
      <c r="BB93">
        <v>0</v>
      </c>
      <c r="BC93">
        <v>0</v>
      </c>
      <c r="BD93">
        <v>0</v>
      </c>
      <c r="BE93">
        <v>0</v>
      </c>
      <c r="BF93">
        <v>0</v>
      </c>
      <c r="BG93">
        <v>0</v>
      </c>
      <c r="BH93">
        <v>0</v>
      </c>
      <c r="BI93">
        <v>0</v>
      </c>
      <c r="BJ93">
        <v>0</v>
      </c>
      <c r="BK93">
        <v>0</v>
      </c>
      <c r="BL93">
        <v>0</v>
      </c>
      <c r="BM93">
        <v>0</v>
      </c>
      <c r="BN93">
        <v>0</v>
      </c>
      <c r="BO93">
        <v>0</v>
      </c>
      <c r="BP93">
        <v>0</v>
      </c>
      <c r="BQ93">
        <v>0</v>
      </c>
      <c r="BR93">
        <v>0</v>
      </c>
      <c r="BS93">
        <v>0</v>
      </c>
      <c r="BT93">
        <v>0</v>
      </c>
      <c r="BU93">
        <v>0</v>
      </c>
      <c r="BV93">
        <v>0</v>
      </c>
      <c r="BW93">
        <v>0</v>
      </c>
      <c r="BX93">
        <v>0</v>
      </c>
      <c r="BY93">
        <v>0</v>
      </c>
      <c r="BZ93">
        <v>0</v>
      </c>
      <c r="CA93">
        <v>0</v>
      </c>
      <c r="CB93">
        <v>0</v>
      </c>
      <c r="CC93">
        <v>0</v>
      </c>
      <c r="CD93">
        <v>0</v>
      </c>
      <c r="CE93">
        <v>0</v>
      </c>
      <c r="CF93">
        <v>0</v>
      </c>
      <c r="CG93">
        <v>0</v>
      </c>
      <c r="CH93">
        <v>0</v>
      </c>
      <c r="CI93">
        <v>0</v>
      </c>
      <c r="CJ93">
        <v>0</v>
      </c>
      <c r="CK93">
        <v>0</v>
      </c>
      <c r="CL93">
        <v>0</v>
      </c>
      <c r="CM93">
        <v>0</v>
      </c>
      <c r="CN93">
        <v>0</v>
      </c>
      <c r="CO93">
        <v>0</v>
      </c>
      <c r="CP93">
        <v>0</v>
      </c>
      <c r="CQ93">
        <v>0</v>
      </c>
      <c r="CR93">
        <v>0</v>
      </c>
      <c r="CS93">
        <v>0</v>
      </c>
      <c r="CT93">
        <v>0</v>
      </c>
      <c r="CU93">
        <v>0</v>
      </c>
      <c r="CV93">
        <v>0</v>
      </c>
      <c r="CW93">
        <v>0</v>
      </c>
      <c r="CX93">
        <v>0</v>
      </c>
      <c r="CY93">
        <v>0</v>
      </c>
      <c r="CZ93">
        <v>0</v>
      </c>
      <c r="DA93">
        <v>0</v>
      </c>
      <c r="DB93">
        <v>0</v>
      </c>
      <c r="DC93">
        <v>0</v>
      </c>
      <c r="DD93">
        <v>0</v>
      </c>
      <c r="DE93">
        <v>0</v>
      </c>
      <c r="DF93">
        <v>0</v>
      </c>
      <c r="DG93">
        <v>0</v>
      </c>
      <c r="DH93">
        <v>0</v>
      </c>
      <c r="DI93">
        <v>0</v>
      </c>
      <c r="DJ93">
        <v>0</v>
      </c>
      <c r="DK93">
        <v>0</v>
      </c>
      <c r="DL93">
        <v>0</v>
      </c>
      <c r="DM93">
        <v>0</v>
      </c>
      <c r="DN93">
        <v>0</v>
      </c>
      <c r="DO93">
        <v>0</v>
      </c>
      <c r="DP93">
        <v>0</v>
      </c>
      <c r="DQ93">
        <v>0</v>
      </c>
      <c r="DR93">
        <v>0</v>
      </c>
      <c r="DS93">
        <v>0</v>
      </c>
      <c r="DT93">
        <v>0</v>
      </c>
      <c r="DU93">
        <v>0</v>
      </c>
      <c r="DV93">
        <v>0</v>
      </c>
      <c r="DW93">
        <v>0</v>
      </c>
      <c r="DX93">
        <v>0</v>
      </c>
      <c r="DY93">
        <v>0</v>
      </c>
      <c r="DZ93">
        <v>0</v>
      </c>
      <c r="EA93">
        <v>0</v>
      </c>
      <c r="EB93">
        <v>0</v>
      </c>
      <c r="EC93">
        <v>0</v>
      </c>
      <c r="ED93">
        <v>0</v>
      </c>
      <c r="EE93">
        <v>0</v>
      </c>
      <c r="EF93">
        <v>0</v>
      </c>
      <c r="EG93">
        <v>0</v>
      </c>
      <c r="EH93">
        <v>0</v>
      </c>
      <c r="EI93">
        <v>0</v>
      </c>
      <c r="EJ93">
        <v>0</v>
      </c>
      <c r="EK93">
        <v>0</v>
      </c>
      <c r="EL93">
        <v>0</v>
      </c>
      <c r="EM93">
        <v>0</v>
      </c>
      <c r="EN93">
        <v>0</v>
      </c>
      <c r="EO93">
        <v>0</v>
      </c>
      <c r="EP93">
        <v>0</v>
      </c>
      <c r="EQ93">
        <v>0</v>
      </c>
      <c r="ER93">
        <v>0</v>
      </c>
      <c r="ES93">
        <v>0</v>
      </c>
      <c r="ET93">
        <v>0</v>
      </c>
      <c r="EU93">
        <v>0</v>
      </c>
      <c r="EV93">
        <v>0</v>
      </c>
      <c r="EW93">
        <v>0</v>
      </c>
      <c r="EX93">
        <v>0</v>
      </c>
      <c r="EY93">
        <v>0</v>
      </c>
      <c r="EZ93">
        <v>0</v>
      </c>
      <c r="FA93">
        <v>0</v>
      </c>
      <c r="FB93">
        <v>0</v>
      </c>
      <c r="FC93">
        <v>0</v>
      </c>
      <c r="FD93">
        <v>0</v>
      </c>
      <c r="FE93">
        <v>0</v>
      </c>
      <c r="FF93">
        <v>0</v>
      </c>
      <c r="FG93">
        <v>0</v>
      </c>
      <c r="FH93">
        <v>0</v>
      </c>
      <c r="FI93">
        <v>0</v>
      </c>
      <c r="FJ93">
        <v>0</v>
      </c>
      <c r="FK93">
        <v>0</v>
      </c>
      <c r="FL93">
        <v>0</v>
      </c>
      <c r="FM93">
        <v>0</v>
      </c>
      <c r="FN93">
        <v>0</v>
      </c>
      <c r="FO93">
        <v>0</v>
      </c>
      <c r="FP93">
        <v>0</v>
      </c>
      <c r="FQ93">
        <v>0</v>
      </c>
      <c r="FR93">
        <v>0</v>
      </c>
      <c r="FS93">
        <v>0</v>
      </c>
      <c r="FT93">
        <v>0</v>
      </c>
      <c r="FU93">
        <v>0</v>
      </c>
      <c r="FV93">
        <v>0</v>
      </c>
      <c r="FW93">
        <v>0</v>
      </c>
      <c r="FX93">
        <v>0</v>
      </c>
      <c r="FY93">
        <v>0</v>
      </c>
      <c r="FZ93">
        <v>0</v>
      </c>
      <c r="GA93">
        <v>0</v>
      </c>
      <c r="GB93">
        <v>0</v>
      </c>
      <c r="GC93">
        <v>0</v>
      </c>
      <c r="GD93">
        <v>0</v>
      </c>
      <c r="GE93">
        <v>0</v>
      </c>
      <c r="GF93">
        <v>0</v>
      </c>
      <c r="GG93">
        <v>0</v>
      </c>
      <c r="GH93">
        <v>0</v>
      </c>
      <c r="GI93">
        <v>0</v>
      </c>
      <c r="GJ93">
        <v>0</v>
      </c>
      <c r="GK93">
        <v>0</v>
      </c>
      <c r="GL93">
        <v>0</v>
      </c>
      <c r="GM93">
        <v>0</v>
      </c>
      <c r="GN93">
        <v>0</v>
      </c>
      <c r="GO93">
        <v>0</v>
      </c>
      <c r="GP93">
        <v>0</v>
      </c>
      <c r="GQ93">
        <v>0</v>
      </c>
      <c r="GR93">
        <v>0</v>
      </c>
      <c r="GS93">
        <v>0</v>
      </c>
      <c r="GT93">
        <v>1247427</v>
      </c>
      <c r="GU93">
        <v>8921</v>
      </c>
    </row>
    <row r="94" spans="1:203" x14ac:dyDescent="0.2">
      <c r="A94" t="str">
        <v>Test 91</v>
      </c>
      <c r="B94" t="str">
        <v>Test compound</v>
      </c>
      <c r="C94" t="str">
        <v>Target Response</v>
      </c>
      <c r="D94">
        <v>0</v>
      </c>
      <c r="E94">
        <v>0</v>
      </c>
      <c r="F94">
        <v>0</v>
      </c>
      <c r="G94">
        <v>0</v>
      </c>
      <c r="H94">
        <v>0</v>
      </c>
      <c r="I94">
        <v>0</v>
      </c>
      <c r="J94">
        <v>0</v>
      </c>
      <c r="K94">
        <v>0</v>
      </c>
      <c r="L94">
        <v>0</v>
      </c>
      <c r="M94">
        <v>0</v>
      </c>
      <c r="N94">
        <v>0</v>
      </c>
      <c r="O94">
        <v>0</v>
      </c>
      <c r="P94">
        <v>0</v>
      </c>
      <c r="Q94">
        <v>0</v>
      </c>
      <c r="R94">
        <v>0</v>
      </c>
      <c r="S94">
        <v>0</v>
      </c>
      <c r="T94">
        <v>0</v>
      </c>
      <c r="U94">
        <v>0</v>
      </c>
      <c r="V94">
        <v>0</v>
      </c>
      <c r="W94">
        <v>0</v>
      </c>
      <c r="X94">
        <v>0</v>
      </c>
      <c r="Y94">
        <v>0</v>
      </c>
      <c r="Z94">
        <v>0</v>
      </c>
      <c r="AA94">
        <v>0</v>
      </c>
      <c r="AB94">
        <v>0</v>
      </c>
      <c r="AC94">
        <v>0</v>
      </c>
      <c r="AD94">
        <v>0</v>
      </c>
      <c r="AE94">
        <v>0</v>
      </c>
      <c r="AF94">
        <v>0</v>
      </c>
      <c r="AG94">
        <v>0</v>
      </c>
      <c r="AH94">
        <v>0</v>
      </c>
      <c r="AI94">
        <v>0</v>
      </c>
      <c r="AJ94">
        <v>0</v>
      </c>
      <c r="AK94">
        <v>0</v>
      </c>
      <c r="AL94">
        <v>0</v>
      </c>
      <c r="AM94">
        <v>0</v>
      </c>
      <c r="AN94">
        <v>0</v>
      </c>
      <c r="AO94">
        <v>0</v>
      </c>
      <c r="AP94">
        <v>0</v>
      </c>
      <c r="AQ94">
        <v>0</v>
      </c>
      <c r="AR94">
        <v>0</v>
      </c>
      <c r="AS94">
        <v>0</v>
      </c>
      <c r="AT94">
        <v>0</v>
      </c>
      <c r="AU94">
        <v>0</v>
      </c>
      <c r="AV94">
        <v>0</v>
      </c>
      <c r="AW94">
        <v>0</v>
      </c>
      <c r="AX94">
        <v>0</v>
      </c>
      <c r="AY94">
        <v>0</v>
      </c>
      <c r="AZ94">
        <v>0</v>
      </c>
      <c r="BA94">
        <v>0</v>
      </c>
      <c r="BB94">
        <v>0</v>
      </c>
      <c r="BC94">
        <v>0</v>
      </c>
      <c r="BD94">
        <v>0</v>
      </c>
      <c r="BE94">
        <v>0</v>
      </c>
      <c r="BF94">
        <v>0</v>
      </c>
      <c r="BG94">
        <v>0</v>
      </c>
      <c r="BH94">
        <v>0</v>
      </c>
      <c r="BI94">
        <v>0</v>
      </c>
      <c r="BJ94">
        <v>0</v>
      </c>
      <c r="BK94">
        <v>0</v>
      </c>
      <c r="BL94">
        <v>0</v>
      </c>
      <c r="BM94">
        <v>0</v>
      </c>
      <c r="BN94">
        <v>0</v>
      </c>
      <c r="BO94">
        <v>0</v>
      </c>
      <c r="BP94">
        <v>0</v>
      </c>
      <c r="BQ94">
        <v>0</v>
      </c>
      <c r="BR94">
        <v>0</v>
      </c>
      <c r="BS94">
        <v>0</v>
      </c>
      <c r="BT94">
        <v>0</v>
      </c>
      <c r="BU94">
        <v>0</v>
      </c>
      <c r="BV94">
        <v>0</v>
      </c>
      <c r="BW94">
        <v>0</v>
      </c>
      <c r="BX94">
        <v>0</v>
      </c>
      <c r="BY94">
        <v>0</v>
      </c>
      <c r="BZ94">
        <v>0</v>
      </c>
      <c r="CA94">
        <v>0</v>
      </c>
      <c r="CB94">
        <v>0</v>
      </c>
      <c r="CC94">
        <v>0</v>
      </c>
      <c r="CD94">
        <v>0</v>
      </c>
      <c r="CE94">
        <v>0</v>
      </c>
      <c r="CF94">
        <v>0</v>
      </c>
      <c r="CG94">
        <v>0</v>
      </c>
      <c r="CH94">
        <v>0</v>
      </c>
      <c r="CI94">
        <v>0</v>
      </c>
      <c r="CJ94">
        <v>0</v>
      </c>
      <c r="CK94">
        <v>0</v>
      </c>
      <c r="CL94">
        <v>0</v>
      </c>
      <c r="CM94">
        <v>0</v>
      </c>
      <c r="CN94">
        <v>0</v>
      </c>
      <c r="CO94">
        <v>0</v>
      </c>
      <c r="CP94">
        <v>0</v>
      </c>
      <c r="CQ94">
        <v>0</v>
      </c>
      <c r="CR94">
        <v>0</v>
      </c>
      <c r="CS94">
        <v>0</v>
      </c>
      <c r="CT94">
        <v>0</v>
      </c>
      <c r="CU94">
        <v>0</v>
      </c>
      <c r="CV94">
        <v>0</v>
      </c>
      <c r="CW94">
        <v>0</v>
      </c>
      <c r="CX94">
        <v>0</v>
      </c>
      <c r="CY94">
        <v>0</v>
      </c>
      <c r="CZ94">
        <v>0</v>
      </c>
      <c r="DA94">
        <v>0</v>
      </c>
      <c r="DB94">
        <v>0</v>
      </c>
      <c r="DC94">
        <v>0</v>
      </c>
      <c r="DD94">
        <v>0</v>
      </c>
      <c r="DE94">
        <v>0</v>
      </c>
      <c r="DF94">
        <v>0</v>
      </c>
      <c r="DG94">
        <v>0</v>
      </c>
      <c r="DH94">
        <v>0</v>
      </c>
      <c r="DI94">
        <v>0</v>
      </c>
      <c r="DJ94">
        <v>0</v>
      </c>
      <c r="DK94">
        <v>0</v>
      </c>
      <c r="DL94">
        <v>0</v>
      </c>
      <c r="DM94">
        <v>0</v>
      </c>
      <c r="DN94">
        <v>0</v>
      </c>
      <c r="DO94">
        <v>0</v>
      </c>
      <c r="DP94">
        <v>0</v>
      </c>
      <c r="DQ94">
        <v>0</v>
      </c>
      <c r="DR94">
        <v>0</v>
      </c>
      <c r="DS94">
        <v>0</v>
      </c>
      <c r="DT94">
        <v>0</v>
      </c>
      <c r="DU94">
        <v>0</v>
      </c>
      <c r="DV94">
        <v>0</v>
      </c>
      <c r="DW94">
        <v>0</v>
      </c>
      <c r="DX94">
        <v>0</v>
      </c>
      <c r="DY94">
        <v>0</v>
      </c>
      <c r="DZ94">
        <v>0</v>
      </c>
      <c r="EA94">
        <v>0</v>
      </c>
      <c r="EB94">
        <v>0</v>
      </c>
      <c r="EC94">
        <v>0</v>
      </c>
      <c r="ED94">
        <v>0</v>
      </c>
      <c r="EE94">
        <v>0</v>
      </c>
      <c r="EF94">
        <v>0</v>
      </c>
      <c r="EG94">
        <v>0</v>
      </c>
      <c r="EH94">
        <v>0</v>
      </c>
      <c r="EI94">
        <v>0</v>
      </c>
      <c r="EJ94">
        <v>0</v>
      </c>
      <c r="EK94">
        <v>0</v>
      </c>
      <c r="EL94">
        <v>0</v>
      </c>
      <c r="EM94">
        <v>0</v>
      </c>
      <c r="EN94">
        <v>0</v>
      </c>
      <c r="EO94">
        <v>0</v>
      </c>
      <c r="EP94">
        <v>0</v>
      </c>
      <c r="EQ94">
        <v>0</v>
      </c>
      <c r="ER94">
        <v>0</v>
      </c>
      <c r="ES94">
        <v>0</v>
      </c>
      <c r="ET94">
        <v>0</v>
      </c>
      <c r="EU94">
        <v>0</v>
      </c>
      <c r="EV94">
        <v>0</v>
      </c>
      <c r="EW94">
        <v>0</v>
      </c>
      <c r="EX94">
        <v>0</v>
      </c>
      <c r="EY94">
        <v>0</v>
      </c>
      <c r="EZ94">
        <v>0</v>
      </c>
      <c r="FA94">
        <v>0</v>
      </c>
      <c r="FB94">
        <v>0</v>
      </c>
      <c r="FC94">
        <v>0</v>
      </c>
      <c r="FD94">
        <v>0</v>
      </c>
      <c r="FE94">
        <v>0</v>
      </c>
      <c r="FF94">
        <v>0</v>
      </c>
      <c r="FG94">
        <v>0</v>
      </c>
      <c r="FH94">
        <v>0</v>
      </c>
      <c r="FI94">
        <v>0</v>
      </c>
      <c r="FJ94">
        <v>0</v>
      </c>
      <c r="FK94">
        <v>0</v>
      </c>
      <c r="FL94">
        <v>0</v>
      </c>
      <c r="FM94">
        <v>0</v>
      </c>
      <c r="FN94">
        <v>0</v>
      </c>
      <c r="FO94">
        <v>0</v>
      </c>
      <c r="FP94">
        <v>0</v>
      </c>
      <c r="FQ94">
        <v>0</v>
      </c>
      <c r="FR94">
        <v>0</v>
      </c>
      <c r="FS94">
        <v>0</v>
      </c>
      <c r="FT94">
        <v>0</v>
      </c>
      <c r="FU94">
        <v>0</v>
      </c>
      <c r="FV94">
        <v>0</v>
      </c>
      <c r="FW94">
        <v>0</v>
      </c>
      <c r="FX94">
        <v>0</v>
      </c>
      <c r="FY94">
        <v>0</v>
      </c>
      <c r="FZ94">
        <v>0</v>
      </c>
      <c r="GA94">
        <v>0</v>
      </c>
      <c r="GB94">
        <v>0</v>
      </c>
      <c r="GC94">
        <v>0</v>
      </c>
      <c r="GD94">
        <v>0</v>
      </c>
      <c r="GE94">
        <v>0</v>
      </c>
      <c r="GF94">
        <v>0</v>
      </c>
      <c r="GG94">
        <v>0</v>
      </c>
      <c r="GH94">
        <v>0</v>
      </c>
      <c r="GI94">
        <v>0</v>
      </c>
      <c r="GJ94">
        <v>0</v>
      </c>
      <c r="GK94">
        <v>0</v>
      </c>
      <c r="GL94">
        <v>0</v>
      </c>
      <c r="GM94">
        <v>0</v>
      </c>
      <c r="GN94">
        <v>0</v>
      </c>
      <c r="GO94">
        <v>0</v>
      </c>
      <c r="GP94">
        <v>0</v>
      </c>
      <c r="GQ94">
        <v>0</v>
      </c>
      <c r="GR94">
        <v>0</v>
      </c>
      <c r="GS94">
        <v>0</v>
      </c>
      <c r="GT94">
        <v>1329463</v>
      </c>
      <c r="GU94">
        <v>11071</v>
      </c>
    </row>
    <row r="95" spans="1:203" x14ac:dyDescent="0.2">
      <c r="A95" t="str">
        <v>Test 92</v>
      </c>
      <c r="B95" t="str">
        <v>Test compound</v>
      </c>
      <c r="C95" t="str">
        <v>Target Response</v>
      </c>
      <c r="D95">
        <v>0</v>
      </c>
      <c r="E95">
        <v>0</v>
      </c>
      <c r="F95">
        <v>0</v>
      </c>
      <c r="G95">
        <v>0</v>
      </c>
      <c r="H95">
        <v>0</v>
      </c>
      <c r="I95">
        <v>0</v>
      </c>
      <c r="J95">
        <v>0</v>
      </c>
      <c r="K95">
        <v>0</v>
      </c>
      <c r="L95">
        <v>0</v>
      </c>
      <c r="M95">
        <v>0</v>
      </c>
      <c r="N95">
        <v>0</v>
      </c>
      <c r="O95">
        <v>0</v>
      </c>
      <c r="P95">
        <v>0</v>
      </c>
      <c r="Q95">
        <v>0</v>
      </c>
      <c r="R95">
        <v>0</v>
      </c>
      <c r="S95">
        <v>0</v>
      </c>
      <c r="T95">
        <v>0</v>
      </c>
      <c r="U95">
        <v>0</v>
      </c>
      <c r="V95">
        <v>0</v>
      </c>
      <c r="W95">
        <v>0</v>
      </c>
      <c r="X95">
        <v>0</v>
      </c>
      <c r="Y95">
        <v>0</v>
      </c>
      <c r="Z95">
        <v>0</v>
      </c>
      <c r="AA95">
        <v>0</v>
      </c>
      <c r="AB95">
        <v>0</v>
      </c>
      <c r="AC95">
        <v>0</v>
      </c>
      <c r="AD95">
        <v>0</v>
      </c>
      <c r="AE95">
        <v>0</v>
      </c>
      <c r="AF95">
        <v>0</v>
      </c>
      <c r="AG95">
        <v>0</v>
      </c>
      <c r="AH95">
        <v>0</v>
      </c>
      <c r="AI95">
        <v>0</v>
      </c>
      <c r="AJ95">
        <v>0</v>
      </c>
      <c r="AK95">
        <v>0</v>
      </c>
      <c r="AL95">
        <v>0</v>
      </c>
      <c r="AM95">
        <v>0</v>
      </c>
      <c r="AN95">
        <v>0</v>
      </c>
      <c r="AO95">
        <v>0</v>
      </c>
      <c r="AP95">
        <v>0</v>
      </c>
      <c r="AQ95">
        <v>0</v>
      </c>
      <c r="AR95">
        <v>0</v>
      </c>
      <c r="AS95">
        <v>0</v>
      </c>
      <c r="AT95">
        <v>0</v>
      </c>
      <c r="AU95">
        <v>0</v>
      </c>
      <c r="AV95">
        <v>0</v>
      </c>
      <c r="AW95">
        <v>0</v>
      </c>
      <c r="AX95">
        <v>0</v>
      </c>
      <c r="AY95">
        <v>0</v>
      </c>
      <c r="AZ95">
        <v>0</v>
      </c>
      <c r="BA95">
        <v>0</v>
      </c>
      <c r="BB95">
        <v>0</v>
      </c>
      <c r="BC95">
        <v>0</v>
      </c>
      <c r="BD95">
        <v>0</v>
      </c>
      <c r="BE95">
        <v>0</v>
      </c>
      <c r="BF95">
        <v>0</v>
      </c>
      <c r="BG95">
        <v>0</v>
      </c>
      <c r="BH95">
        <v>0</v>
      </c>
      <c r="BI95">
        <v>0</v>
      </c>
      <c r="BJ95">
        <v>0</v>
      </c>
      <c r="BK95">
        <v>0</v>
      </c>
      <c r="BL95">
        <v>0</v>
      </c>
      <c r="BM95">
        <v>0</v>
      </c>
      <c r="BN95">
        <v>0</v>
      </c>
      <c r="BO95">
        <v>0</v>
      </c>
      <c r="BP95">
        <v>0</v>
      </c>
      <c r="BQ95">
        <v>0</v>
      </c>
      <c r="BR95">
        <v>0</v>
      </c>
      <c r="BS95">
        <v>0</v>
      </c>
      <c r="BT95">
        <v>0</v>
      </c>
      <c r="BU95">
        <v>0</v>
      </c>
      <c r="BV95">
        <v>0</v>
      </c>
      <c r="BW95">
        <v>0</v>
      </c>
      <c r="BX95">
        <v>0</v>
      </c>
      <c r="BY95">
        <v>0</v>
      </c>
      <c r="BZ95">
        <v>0</v>
      </c>
      <c r="CA95">
        <v>0</v>
      </c>
      <c r="CB95">
        <v>0</v>
      </c>
      <c r="CC95">
        <v>0</v>
      </c>
      <c r="CD95">
        <v>0</v>
      </c>
      <c r="CE95">
        <v>0</v>
      </c>
      <c r="CF95">
        <v>0</v>
      </c>
      <c r="CG95">
        <v>0</v>
      </c>
      <c r="CH95">
        <v>0</v>
      </c>
      <c r="CI95">
        <v>0</v>
      </c>
      <c r="CJ95">
        <v>0</v>
      </c>
      <c r="CK95">
        <v>0</v>
      </c>
      <c r="CL95">
        <v>0</v>
      </c>
      <c r="CM95">
        <v>0</v>
      </c>
      <c r="CN95">
        <v>0</v>
      </c>
      <c r="CO95">
        <v>0</v>
      </c>
      <c r="CP95">
        <v>0</v>
      </c>
      <c r="CQ95">
        <v>0</v>
      </c>
      <c r="CR95">
        <v>0</v>
      </c>
      <c r="CS95">
        <v>0</v>
      </c>
      <c r="CT95">
        <v>0</v>
      </c>
      <c r="CU95">
        <v>0</v>
      </c>
      <c r="CV95">
        <v>0</v>
      </c>
      <c r="CW95">
        <v>0</v>
      </c>
      <c r="CX95">
        <v>0</v>
      </c>
      <c r="CY95">
        <v>0</v>
      </c>
      <c r="CZ95">
        <v>0</v>
      </c>
      <c r="DA95">
        <v>0</v>
      </c>
      <c r="DB95">
        <v>0</v>
      </c>
      <c r="DC95">
        <v>0</v>
      </c>
      <c r="DD95">
        <v>0</v>
      </c>
      <c r="DE95">
        <v>0</v>
      </c>
      <c r="DF95">
        <v>0</v>
      </c>
      <c r="DG95">
        <v>0</v>
      </c>
      <c r="DH95">
        <v>0</v>
      </c>
      <c r="DI95">
        <v>0</v>
      </c>
      <c r="DJ95">
        <v>0</v>
      </c>
      <c r="DK95">
        <v>0</v>
      </c>
      <c r="DL95">
        <v>0</v>
      </c>
      <c r="DM95">
        <v>0</v>
      </c>
      <c r="DN95">
        <v>0</v>
      </c>
      <c r="DO95">
        <v>0</v>
      </c>
      <c r="DP95">
        <v>0</v>
      </c>
      <c r="DQ95">
        <v>0</v>
      </c>
      <c r="DR95">
        <v>0</v>
      </c>
      <c r="DS95">
        <v>0</v>
      </c>
      <c r="DT95">
        <v>0</v>
      </c>
      <c r="DU95">
        <v>0</v>
      </c>
      <c r="DV95">
        <v>0</v>
      </c>
      <c r="DW95">
        <v>0</v>
      </c>
      <c r="DX95">
        <v>0</v>
      </c>
      <c r="DY95">
        <v>0</v>
      </c>
      <c r="DZ95">
        <v>0</v>
      </c>
      <c r="EA95">
        <v>0</v>
      </c>
      <c r="EB95">
        <v>0</v>
      </c>
      <c r="EC95">
        <v>0</v>
      </c>
      <c r="ED95">
        <v>0</v>
      </c>
      <c r="EE95">
        <v>0</v>
      </c>
      <c r="EF95">
        <v>0</v>
      </c>
      <c r="EG95">
        <v>0</v>
      </c>
      <c r="EH95">
        <v>0</v>
      </c>
      <c r="EI95">
        <v>0</v>
      </c>
      <c r="EJ95">
        <v>0</v>
      </c>
      <c r="EK95">
        <v>0</v>
      </c>
      <c r="EL95">
        <v>0</v>
      </c>
      <c r="EM95">
        <v>0</v>
      </c>
      <c r="EN95">
        <v>0</v>
      </c>
      <c r="EO95">
        <v>0</v>
      </c>
      <c r="EP95">
        <v>0</v>
      </c>
      <c r="EQ95">
        <v>0</v>
      </c>
      <c r="ER95">
        <v>0</v>
      </c>
      <c r="ES95">
        <v>0</v>
      </c>
      <c r="ET95">
        <v>0</v>
      </c>
      <c r="EU95">
        <v>0</v>
      </c>
      <c r="EV95">
        <v>0</v>
      </c>
      <c r="EW95">
        <v>0</v>
      </c>
      <c r="EX95">
        <v>0</v>
      </c>
      <c r="EY95">
        <v>0</v>
      </c>
      <c r="EZ95">
        <v>0</v>
      </c>
      <c r="FA95">
        <v>0</v>
      </c>
      <c r="FB95">
        <v>0</v>
      </c>
      <c r="FC95">
        <v>0</v>
      </c>
      <c r="FD95">
        <v>0</v>
      </c>
      <c r="FE95">
        <v>0</v>
      </c>
      <c r="FF95">
        <v>0</v>
      </c>
      <c r="FG95">
        <v>0</v>
      </c>
      <c r="FH95">
        <v>0</v>
      </c>
      <c r="FI95">
        <v>0</v>
      </c>
      <c r="FJ95">
        <v>0</v>
      </c>
      <c r="FK95">
        <v>0</v>
      </c>
      <c r="FL95">
        <v>0</v>
      </c>
      <c r="FM95">
        <v>0</v>
      </c>
      <c r="FN95">
        <v>0</v>
      </c>
      <c r="FO95">
        <v>0</v>
      </c>
      <c r="FP95">
        <v>0</v>
      </c>
      <c r="FQ95">
        <v>0</v>
      </c>
      <c r="FR95">
        <v>0</v>
      </c>
      <c r="FS95">
        <v>0</v>
      </c>
      <c r="FT95">
        <v>0</v>
      </c>
      <c r="FU95">
        <v>0</v>
      </c>
      <c r="FV95">
        <v>0</v>
      </c>
      <c r="FW95">
        <v>0</v>
      </c>
      <c r="FX95">
        <v>0</v>
      </c>
      <c r="FY95">
        <v>0</v>
      </c>
      <c r="FZ95">
        <v>0</v>
      </c>
      <c r="GA95">
        <v>0</v>
      </c>
      <c r="GB95">
        <v>0</v>
      </c>
      <c r="GC95">
        <v>0</v>
      </c>
      <c r="GD95">
        <v>0</v>
      </c>
      <c r="GE95">
        <v>0</v>
      </c>
      <c r="GF95">
        <v>0</v>
      </c>
      <c r="GG95">
        <v>0</v>
      </c>
      <c r="GH95">
        <v>0</v>
      </c>
      <c r="GI95">
        <v>0</v>
      </c>
      <c r="GJ95">
        <v>0</v>
      </c>
      <c r="GK95">
        <v>0</v>
      </c>
      <c r="GL95">
        <v>0</v>
      </c>
      <c r="GM95">
        <v>0</v>
      </c>
      <c r="GN95">
        <v>0</v>
      </c>
      <c r="GO95">
        <v>0</v>
      </c>
      <c r="GP95">
        <v>0</v>
      </c>
      <c r="GQ95">
        <v>0</v>
      </c>
      <c r="GR95">
        <v>0</v>
      </c>
      <c r="GS95">
        <v>0</v>
      </c>
      <c r="GT95">
        <v>1365985</v>
      </c>
      <c r="GU95">
        <v>8660</v>
      </c>
    </row>
    <row r="96" spans="1:203" x14ac:dyDescent="0.2">
      <c r="A96" t="str">
        <v>Test 93</v>
      </c>
      <c r="B96" t="str">
        <v>Test compound</v>
      </c>
      <c r="C96" t="str">
        <v>Target Response</v>
      </c>
      <c r="D96">
        <v>0</v>
      </c>
      <c r="E96">
        <v>0</v>
      </c>
      <c r="F96">
        <v>0</v>
      </c>
      <c r="G96">
        <v>0</v>
      </c>
      <c r="H96">
        <v>0</v>
      </c>
      <c r="I96">
        <v>0</v>
      </c>
      <c r="J96">
        <v>0</v>
      </c>
      <c r="K96">
        <v>0</v>
      </c>
      <c r="L96">
        <v>0</v>
      </c>
      <c r="M96">
        <v>0</v>
      </c>
      <c r="N96">
        <v>0</v>
      </c>
      <c r="O96">
        <v>0</v>
      </c>
      <c r="P96">
        <v>0</v>
      </c>
      <c r="Q96">
        <v>0</v>
      </c>
      <c r="R96">
        <v>0</v>
      </c>
      <c r="S96">
        <v>0</v>
      </c>
      <c r="T96">
        <v>0</v>
      </c>
      <c r="U96">
        <v>0</v>
      </c>
      <c r="V96">
        <v>0</v>
      </c>
      <c r="W96">
        <v>0</v>
      </c>
      <c r="X96">
        <v>0</v>
      </c>
      <c r="Y96">
        <v>0</v>
      </c>
      <c r="Z96">
        <v>0</v>
      </c>
      <c r="AA96">
        <v>0</v>
      </c>
      <c r="AB96">
        <v>0</v>
      </c>
      <c r="AC96">
        <v>0</v>
      </c>
      <c r="AD96">
        <v>0</v>
      </c>
      <c r="AE96">
        <v>0</v>
      </c>
      <c r="AF96">
        <v>0</v>
      </c>
      <c r="AG96">
        <v>0</v>
      </c>
      <c r="AH96">
        <v>0</v>
      </c>
      <c r="AI96">
        <v>0</v>
      </c>
      <c r="AJ96">
        <v>0</v>
      </c>
      <c r="AK96">
        <v>0</v>
      </c>
      <c r="AL96">
        <v>0</v>
      </c>
      <c r="AM96">
        <v>0</v>
      </c>
      <c r="AN96">
        <v>0</v>
      </c>
      <c r="AO96">
        <v>0</v>
      </c>
      <c r="AP96">
        <v>0</v>
      </c>
      <c r="AQ96">
        <v>0</v>
      </c>
      <c r="AR96">
        <v>0</v>
      </c>
      <c r="AS96">
        <v>0</v>
      </c>
      <c r="AT96">
        <v>0</v>
      </c>
      <c r="AU96">
        <v>0</v>
      </c>
      <c r="AV96">
        <v>0</v>
      </c>
      <c r="AW96">
        <v>0</v>
      </c>
      <c r="AX96">
        <v>0</v>
      </c>
      <c r="AY96">
        <v>0</v>
      </c>
      <c r="AZ96">
        <v>0</v>
      </c>
      <c r="BA96">
        <v>0</v>
      </c>
      <c r="BB96">
        <v>0</v>
      </c>
      <c r="BC96">
        <v>0</v>
      </c>
      <c r="BD96">
        <v>0</v>
      </c>
      <c r="BE96">
        <v>0</v>
      </c>
      <c r="BF96">
        <v>0</v>
      </c>
      <c r="BG96">
        <v>0</v>
      </c>
      <c r="BH96">
        <v>0</v>
      </c>
      <c r="BI96">
        <v>0</v>
      </c>
      <c r="BJ96">
        <v>0</v>
      </c>
      <c r="BK96">
        <v>0</v>
      </c>
      <c r="BL96">
        <v>0</v>
      </c>
      <c r="BM96">
        <v>0</v>
      </c>
      <c r="BN96">
        <v>0</v>
      </c>
      <c r="BO96">
        <v>0</v>
      </c>
      <c r="BP96">
        <v>0</v>
      </c>
      <c r="BQ96">
        <v>0</v>
      </c>
      <c r="BR96">
        <v>0</v>
      </c>
      <c r="BS96">
        <v>0</v>
      </c>
      <c r="BT96">
        <v>0</v>
      </c>
      <c r="BU96">
        <v>0</v>
      </c>
      <c r="BV96">
        <v>0</v>
      </c>
      <c r="BW96">
        <v>0</v>
      </c>
      <c r="BX96">
        <v>0</v>
      </c>
      <c r="BY96">
        <v>0</v>
      </c>
      <c r="BZ96">
        <v>0</v>
      </c>
      <c r="CA96">
        <v>0</v>
      </c>
      <c r="CB96">
        <v>0</v>
      </c>
      <c r="CC96">
        <v>0</v>
      </c>
      <c r="CD96">
        <v>0</v>
      </c>
      <c r="CE96">
        <v>0</v>
      </c>
      <c r="CF96">
        <v>0</v>
      </c>
      <c r="CG96">
        <v>0</v>
      </c>
      <c r="CH96">
        <v>0</v>
      </c>
      <c r="CI96">
        <v>0</v>
      </c>
      <c r="CJ96">
        <v>0</v>
      </c>
      <c r="CK96">
        <v>0</v>
      </c>
      <c r="CL96">
        <v>0</v>
      </c>
      <c r="CM96">
        <v>0</v>
      </c>
      <c r="CN96">
        <v>0</v>
      </c>
      <c r="CO96">
        <v>0</v>
      </c>
      <c r="CP96">
        <v>0</v>
      </c>
      <c r="CQ96">
        <v>0</v>
      </c>
      <c r="CR96">
        <v>0</v>
      </c>
      <c r="CS96">
        <v>0</v>
      </c>
      <c r="CT96">
        <v>0</v>
      </c>
      <c r="CU96">
        <v>0</v>
      </c>
      <c r="CV96">
        <v>0</v>
      </c>
      <c r="CW96">
        <v>0</v>
      </c>
      <c r="CX96">
        <v>0</v>
      </c>
      <c r="CY96">
        <v>0</v>
      </c>
      <c r="CZ96">
        <v>0</v>
      </c>
      <c r="DA96">
        <v>0</v>
      </c>
      <c r="DB96">
        <v>0</v>
      </c>
      <c r="DC96">
        <v>0</v>
      </c>
      <c r="DD96">
        <v>0</v>
      </c>
      <c r="DE96">
        <v>0</v>
      </c>
      <c r="DF96">
        <v>0</v>
      </c>
      <c r="DG96">
        <v>0</v>
      </c>
      <c r="DH96">
        <v>0</v>
      </c>
      <c r="DI96">
        <v>0</v>
      </c>
      <c r="DJ96">
        <v>0</v>
      </c>
      <c r="DK96">
        <v>0</v>
      </c>
      <c r="DL96">
        <v>0</v>
      </c>
      <c r="DM96">
        <v>0</v>
      </c>
      <c r="DN96">
        <v>0</v>
      </c>
      <c r="DO96">
        <v>0</v>
      </c>
      <c r="DP96">
        <v>0</v>
      </c>
      <c r="DQ96">
        <v>0</v>
      </c>
      <c r="DR96">
        <v>0</v>
      </c>
      <c r="DS96">
        <v>0</v>
      </c>
      <c r="DT96">
        <v>0</v>
      </c>
      <c r="DU96">
        <v>0</v>
      </c>
      <c r="DV96">
        <v>0</v>
      </c>
      <c r="DW96">
        <v>0</v>
      </c>
      <c r="DX96">
        <v>0</v>
      </c>
      <c r="DY96">
        <v>0</v>
      </c>
      <c r="DZ96">
        <v>0</v>
      </c>
      <c r="EA96">
        <v>0</v>
      </c>
      <c r="EB96">
        <v>0</v>
      </c>
      <c r="EC96">
        <v>0</v>
      </c>
      <c r="ED96">
        <v>0</v>
      </c>
      <c r="EE96">
        <v>0</v>
      </c>
      <c r="EF96">
        <v>0</v>
      </c>
      <c r="EG96">
        <v>0</v>
      </c>
      <c r="EH96">
        <v>0</v>
      </c>
      <c r="EI96">
        <v>0</v>
      </c>
      <c r="EJ96">
        <v>0</v>
      </c>
      <c r="EK96">
        <v>0</v>
      </c>
      <c r="EL96">
        <v>0</v>
      </c>
      <c r="EM96">
        <v>0</v>
      </c>
      <c r="EN96">
        <v>0</v>
      </c>
      <c r="EO96">
        <v>0</v>
      </c>
      <c r="EP96">
        <v>0</v>
      </c>
      <c r="EQ96">
        <v>0</v>
      </c>
      <c r="ER96">
        <v>0</v>
      </c>
      <c r="ES96">
        <v>0</v>
      </c>
      <c r="ET96">
        <v>0</v>
      </c>
      <c r="EU96">
        <v>0</v>
      </c>
      <c r="EV96">
        <v>0</v>
      </c>
      <c r="EW96">
        <v>0</v>
      </c>
      <c r="EX96">
        <v>0</v>
      </c>
      <c r="EY96">
        <v>0</v>
      </c>
      <c r="EZ96">
        <v>0</v>
      </c>
      <c r="FA96">
        <v>0</v>
      </c>
      <c r="FB96">
        <v>0</v>
      </c>
      <c r="FC96">
        <v>0</v>
      </c>
      <c r="FD96">
        <v>0</v>
      </c>
      <c r="FE96">
        <v>0</v>
      </c>
      <c r="FF96">
        <v>0</v>
      </c>
      <c r="FG96">
        <v>0</v>
      </c>
      <c r="FH96">
        <v>0</v>
      </c>
      <c r="FI96">
        <v>0</v>
      </c>
      <c r="FJ96">
        <v>0</v>
      </c>
      <c r="FK96">
        <v>0</v>
      </c>
      <c r="FL96">
        <v>0</v>
      </c>
      <c r="FM96">
        <v>0</v>
      </c>
      <c r="FN96">
        <v>0</v>
      </c>
      <c r="FO96">
        <v>0</v>
      </c>
      <c r="FP96">
        <v>0</v>
      </c>
      <c r="FQ96">
        <v>0</v>
      </c>
      <c r="FR96">
        <v>0</v>
      </c>
      <c r="FS96">
        <v>0</v>
      </c>
      <c r="FT96">
        <v>0</v>
      </c>
      <c r="FU96">
        <v>0</v>
      </c>
      <c r="FV96">
        <v>0</v>
      </c>
      <c r="FW96">
        <v>0</v>
      </c>
      <c r="FX96">
        <v>0</v>
      </c>
      <c r="FY96">
        <v>0</v>
      </c>
      <c r="FZ96">
        <v>0</v>
      </c>
      <c r="GA96">
        <v>0</v>
      </c>
      <c r="GB96">
        <v>0</v>
      </c>
      <c r="GC96">
        <v>0</v>
      </c>
      <c r="GD96">
        <v>0</v>
      </c>
      <c r="GE96">
        <v>0</v>
      </c>
      <c r="GF96">
        <v>0</v>
      </c>
      <c r="GG96">
        <v>0</v>
      </c>
      <c r="GH96">
        <v>0</v>
      </c>
      <c r="GI96">
        <v>0</v>
      </c>
      <c r="GJ96">
        <v>0</v>
      </c>
      <c r="GK96">
        <v>0</v>
      </c>
      <c r="GL96">
        <v>0</v>
      </c>
      <c r="GM96">
        <v>0</v>
      </c>
      <c r="GN96">
        <v>0</v>
      </c>
      <c r="GO96">
        <v>0</v>
      </c>
      <c r="GP96">
        <v>0</v>
      </c>
      <c r="GQ96">
        <v>0</v>
      </c>
      <c r="GR96">
        <v>0</v>
      </c>
      <c r="GS96">
        <v>0</v>
      </c>
      <c r="GT96">
        <v>1350444</v>
      </c>
      <c r="GU96">
        <v>11406</v>
      </c>
    </row>
    <row r="97" spans="1:203" x14ac:dyDescent="0.2">
      <c r="A97" t="str">
        <v>Test 94</v>
      </c>
      <c r="B97" t="str">
        <v>Test compound</v>
      </c>
      <c r="C97" t="str">
        <v>Target Response</v>
      </c>
      <c r="D97">
        <v>0</v>
      </c>
      <c r="E97">
        <v>0</v>
      </c>
      <c r="F97">
        <v>0</v>
      </c>
      <c r="G97">
        <v>0</v>
      </c>
      <c r="H97">
        <v>0</v>
      </c>
      <c r="I97">
        <v>0</v>
      </c>
      <c r="J97">
        <v>0</v>
      </c>
      <c r="K97">
        <v>0</v>
      </c>
      <c r="L97">
        <v>0</v>
      </c>
      <c r="M97">
        <v>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0</v>
      </c>
      <c r="AK97">
        <v>0</v>
      </c>
      <c r="AL97">
        <v>0</v>
      </c>
      <c r="AM97">
        <v>0</v>
      </c>
      <c r="AN97">
        <v>0</v>
      </c>
      <c r="AO97">
        <v>0</v>
      </c>
      <c r="AP97">
        <v>0</v>
      </c>
      <c r="AQ97">
        <v>0</v>
      </c>
      <c r="AR97">
        <v>0</v>
      </c>
      <c r="AS97">
        <v>0</v>
      </c>
      <c r="AT97">
        <v>0</v>
      </c>
      <c r="AU97">
        <v>0</v>
      </c>
      <c r="AV97">
        <v>0</v>
      </c>
      <c r="AW97">
        <v>0</v>
      </c>
      <c r="AX97">
        <v>0</v>
      </c>
      <c r="AY97">
        <v>0</v>
      </c>
      <c r="AZ97">
        <v>0</v>
      </c>
      <c r="BA97">
        <v>0</v>
      </c>
      <c r="BB97">
        <v>0</v>
      </c>
      <c r="BC97">
        <v>0</v>
      </c>
      <c r="BD97">
        <v>0</v>
      </c>
      <c r="BE97">
        <v>0</v>
      </c>
      <c r="BF97">
        <v>0</v>
      </c>
      <c r="BG97">
        <v>0</v>
      </c>
      <c r="BH97">
        <v>0</v>
      </c>
      <c r="BI97">
        <v>0</v>
      </c>
      <c r="BJ97">
        <v>0</v>
      </c>
      <c r="BK97">
        <v>0</v>
      </c>
      <c r="BL97">
        <v>0</v>
      </c>
      <c r="BM97">
        <v>0</v>
      </c>
      <c r="BN97">
        <v>0</v>
      </c>
      <c r="BO97">
        <v>0</v>
      </c>
      <c r="BP97">
        <v>0</v>
      </c>
      <c r="BQ97">
        <v>0</v>
      </c>
      <c r="BR97">
        <v>0</v>
      </c>
      <c r="BS97">
        <v>0</v>
      </c>
      <c r="BT97">
        <v>0</v>
      </c>
      <c r="BU97">
        <v>0</v>
      </c>
      <c r="BV97">
        <v>0</v>
      </c>
      <c r="BW97">
        <v>0</v>
      </c>
      <c r="BX97">
        <v>0</v>
      </c>
      <c r="BY97">
        <v>0</v>
      </c>
      <c r="BZ97">
        <v>0</v>
      </c>
      <c r="CA97">
        <v>0</v>
      </c>
      <c r="CB97">
        <v>0</v>
      </c>
      <c r="CC97">
        <v>0</v>
      </c>
      <c r="CD97">
        <v>0</v>
      </c>
      <c r="CE97">
        <v>0</v>
      </c>
      <c r="CF97">
        <v>0</v>
      </c>
      <c r="CG97">
        <v>0</v>
      </c>
      <c r="CH97">
        <v>0</v>
      </c>
      <c r="CI97">
        <v>0</v>
      </c>
      <c r="CJ97">
        <v>0</v>
      </c>
      <c r="CK97">
        <v>0</v>
      </c>
      <c r="CL97">
        <v>0</v>
      </c>
      <c r="CM97">
        <v>0</v>
      </c>
      <c r="CN97">
        <v>0</v>
      </c>
      <c r="CO97">
        <v>0</v>
      </c>
      <c r="CP97">
        <v>0</v>
      </c>
      <c r="CQ97">
        <v>0</v>
      </c>
      <c r="CR97">
        <v>0</v>
      </c>
      <c r="CS97">
        <v>0</v>
      </c>
      <c r="CT97">
        <v>0</v>
      </c>
      <c r="CU97">
        <v>0</v>
      </c>
      <c r="CV97">
        <v>0</v>
      </c>
      <c r="CW97">
        <v>0</v>
      </c>
      <c r="CX97">
        <v>0</v>
      </c>
      <c r="CY97">
        <v>0</v>
      </c>
      <c r="CZ97">
        <v>0</v>
      </c>
      <c r="DA97">
        <v>0</v>
      </c>
      <c r="DB97">
        <v>0</v>
      </c>
      <c r="DC97">
        <v>0</v>
      </c>
      <c r="DD97">
        <v>0</v>
      </c>
      <c r="DE97">
        <v>0</v>
      </c>
      <c r="DF97">
        <v>0</v>
      </c>
      <c r="DG97">
        <v>0</v>
      </c>
      <c r="DH97">
        <v>0</v>
      </c>
      <c r="DI97">
        <v>0</v>
      </c>
      <c r="DJ97">
        <v>0</v>
      </c>
      <c r="DK97">
        <v>0</v>
      </c>
      <c r="DL97">
        <v>0</v>
      </c>
      <c r="DM97">
        <v>0</v>
      </c>
      <c r="DN97">
        <v>0</v>
      </c>
      <c r="DO97">
        <v>0</v>
      </c>
      <c r="DP97">
        <v>0</v>
      </c>
      <c r="DQ97">
        <v>0</v>
      </c>
      <c r="DR97">
        <v>0</v>
      </c>
      <c r="DS97">
        <v>0</v>
      </c>
      <c r="DT97">
        <v>0</v>
      </c>
      <c r="DU97">
        <v>0</v>
      </c>
      <c r="DV97">
        <v>0</v>
      </c>
      <c r="DW97">
        <v>0</v>
      </c>
      <c r="DX97">
        <v>0</v>
      </c>
      <c r="DY97">
        <v>0</v>
      </c>
      <c r="DZ97">
        <v>0</v>
      </c>
      <c r="EA97">
        <v>0</v>
      </c>
      <c r="EB97">
        <v>0</v>
      </c>
      <c r="EC97">
        <v>0</v>
      </c>
      <c r="ED97">
        <v>0</v>
      </c>
      <c r="EE97">
        <v>0</v>
      </c>
      <c r="EF97">
        <v>0</v>
      </c>
      <c r="EG97">
        <v>0</v>
      </c>
      <c r="EH97">
        <v>0</v>
      </c>
      <c r="EI97">
        <v>0</v>
      </c>
      <c r="EJ97">
        <v>0</v>
      </c>
      <c r="EK97">
        <v>0</v>
      </c>
      <c r="EL97">
        <v>0</v>
      </c>
      <c r="EM97">
        <v>0</v>
      </c>
      <c r="EN97">
        <v>0</v>
      </c>
      <c r="EO97">
        <v>0</v>
      </c>
      <c r="EP97">
        <v>0</v>
      </c>
      <c r="EQ97">
        <v>0</v>
      </c>
      <c r="ER97">
        <v>0</v>
      </c>
      <c r="ES97">
        <v>0</v>
      </c>
      <c r="ET97">
        <v>0</v>
      </c>
      <c r="EU97">
        <v>0</v>
      </c>
      <c r="EV97">
        <v>0</v>
      </c>
      <c r="EW97">
        <v>0</v>
      </c>
      <c r="EX97">
        <v>0</v>
      </c>
      <c r="EY97">
        <v>0</v>
      </c>
      <c r="EZ97">
        <v>0</v>
      </c>
      <c r="FA97">
        <v>0</v>
      </c>
      <c r="FB97">
        <v>0</v>
      </c>
      <c r="FC97">
        <v>0</v>
      </c>
      <c r="FD97">
        <v>0</v>
      </c>
      <c r="FE97">
        <v>0</v>
      </c>
      <c r="FF97">
        <v>0</v>
      </c>
      <c r="FG97">
        <v>0</v>
      </c>
      <c r="FH97">
        <v>0</v>
      </c>
      <c r="FI97">
        <v>0</v>
      </c>
      <c r="FJ97">
        <v>0</v>
      </c>
      <c r="FK97">
        <v>0</v>
      </c>
      <c r="FL97">
        <v>0</v>
      </c>
      <c r="FM97">
        <v>0</v>
      </c>
      <c r="FN97">
        <v>0</v>
      </c>
      <c r="FO97">
        <v>0</v>
      </c>
      <c r="FP97">
        <v>0</v>
      </c>
      <c r="FQ97">
        <v>0</v>
      </c>
      <c r="FR97">
        <v>0</v>
      </c>
      <c r="FS97">
        <v>0</v>
      </c>
      <c r="FT97">
        <v>0</v>
      </c>
      <c r="FU97">
        <v>0</v>
      </c>
      <c r="FV97">
        <v>0</v>
      </c>
      <c r="FW97">
        <v>0</v>
      </c>
      <c r="FX97">
        <v>0</v>
      </c>
      <c r="FY97">
        <v>0</v>
      </c>
      <c r="FZ97">
        <v>0</v>
      </c>
      <c r="GA97">
        <v>0</v>
      </c>
      <c r="GB97">
        <v>0</v>
      </c>
      <c r="GC97">
        <v>0</v>
      </c>
      <c r="GD97">
        <v>0</v>
      </c>
      <c r="GE97">
        <v>0</v>
      </c>
      <c r="GF97">
        <v>0</v>
      </c>
      <c r="GG97">
        <v>0</v>
      </c>
      <c r="GH97">
        <v>0</v>
      </c>
      <c r="GI97">
        <v>0</v>
      </c>
      <c r="GJ97">
        <v>0</v>
      </c>
      <c r="GK97">
        <v>0</v>
      </c>
      <c r="GL97">
        <v>0</v>
      </c>
      <c r="GM97">
        <v>0</v>
      </c>
      <c r="GN97">
        <v>0</v>
      </c>
      <c r="GO97">
        <v>0</v>
      </c>
      <c r="GP97">
        <v>0</v>
      </c>
      <c r="GQ97">
        <v>0</v>
      </c>
      <c r="GR97">
        <v>0</v>
      </c>
      <c r="GS97">
        <v>0</v>
      </c>
      <c r="GT97">
        <v>1361010</v>
      </c>
      <c r="GU97">
        <v>8294</v>
      </c>
    </row>
    <row r="98" spans="1:203" x14ac:dyDescent="0.2">
      <c r="A98" t="str">
        <v>Test 95</v>
      </c>
      <c r="B98" t="str">
        <v>Test compound</v>
      </c>
      <c r="C98" t="str">
        <v>Target Response</v>
      </c>
      <c r="D98">
        <v>0</v>
      </c>
      <c r="E98">
        <v>0</v>
      </c>
      <c r="F98">
        <v>0</v>
      </c>
      <c r="G98">
        <v>0</v>
      </c>
      <c r="H98">
        <v>0</v>
      </c>
      <c r="I98">
        <v>0</v>
      </c>
      <c r="J98">
        <v>0</v>
      </c>
      <c r="K98">
        <v>0</v>
      </c>
      <c r="L98">
        <v>0</v>
      </c>
      <c r="M98">
        <v>0</v>
      </c>
      <c r="N98">
        <v>0</v>
      </c>
      <c r="O98">
        <v>0</v>
      </c>
      <c r="P98">
        <v>0</v>
      </c>
      <c r="Q98">
        <v>0</v>
      </c>
      <c r="R98">
        <v>0</v>
      </c>
      <c r="S98">
        <v>0</v>
      </c>
      <c r="T98">
        <v>0</v>
      </c>
      <c r="U98">
        <v>0</v>
      </c>
      <c r="V98">
        <v>0</v>
      </c>
      <c r="W98">
        <v>0</v>
      </c>
      <c r="X98">
        <v>0</v>
      </c>
      <c r="Y98">
        <v>0</v>
      </c>
      <c r="Z98">
        <v>0</v>
      </c>
      <c r="AA98">
        <v>0</v>
      </c>
      <c r="AB98">
        <v>0</v>
      </c>
      <c r="AC98">
        <v>0</v>
      </c>
      <c r="AD98">
        <v>0</v>
      </c>
      <c r="AE98">
        <v>0</v>
      </c>
      <c r="AF98">
        <v>0</v>
      </c>
      <c r="AG98">
        <v>0</v>
      </c>
      <c r="AH98">
        <v>0</v>
      </c>
      <c r="AI98">
        <v>0</v>
      </c>
      <c r="AJ98">
        <v>0</v>
      </c>
      <c r="AK98">
        <v>0</v>
      </c>
      <c r="AL98">
        <v>0</v>
      </c>
      <c r="AM98">
        <v>0</v>
      </c>
      <c r="AN98">
        <v>0</v>
      </c>
      <c r="AO98">
        <v>0</v>
      </c>
      <c r="AP98">
        <v>0</v>
      </c>
      <c r="AQ98">
        <v>0</v>
      </c>
      <c r="AR98">
        <v>0</v>
      </c>
      <c r="AS98">
        <v>0</v>
      </c>
      <c r="AT98">
        <v>0</v>
      </c>
      <c r="AU98">
        <v>0</v>
      </c>
      <c r="AV98">
        <v>0</v>
      </c>
      <c r="AW98">
        <v>0</v>
      </c>
      <c r="AX98">
        <v>0</v>
      </c>
      <c r="AY98">
        <v>0</v>
      </c>
      <c r="AZ98">
        <v>0</v>
      </c>
      <c r="BA98">
        <v>0</v>
      </c>
      <c r="BB98">
        <v>0</v>
      </c>
      <c r="BC98">
        <v>0</v>
      </c>
      <c r="BD98">
        <v>0</v>
      </c>
      <c r="BE98">
        <v>0</v>
      </c>
      <c r="BF98">
        <v>0</v>
      </c>
      <c r="BG98">
        <v>0</v>
      </c>
      <c r="BH98">
        <v>0</v>
      </c>
      <c r="BI98">
        <v>0</v>
      </c>
      <c r="BJ98">
        <v>0</v>
      </c>
      <c r="BK98">
        <v>0</v>
      </c>
      <c r="BL98">
        <v>0</v>
      </c>
      <c r="BM98">
        <v>0</v>
      </c>
      <c r="BN98">
        <v>0</v>
      </c>
      <c r="BO98">
        <v>0</v>
      </c>
      <c r="BP98">
        <v>0</v>
      </c>
      <c r="BQ98">
        <v>0</v>
      </c>
      <c r="BR98">
        <v>0</v>
      </c>
      <c r="BS98">
        <v>0</v>
      </c>
      <c r="BT98">
        <v>0</v>
      </c>
      <c r="BU98">
        <v>0</v>
      </c>
      <c r="BV98">
        <v>0</v>
      </c>
      <c r="BW98">
        <v>0</v>
      </c>
      <c r="BX98">
        <v>0</v>
      </c>
      <c r="BY98">
        <v>0</v>
      </c>
      <c r="BZ98">
        <v>0</v>
      </c>
      <c r="CA98">
        <v>0</v>
      </c>
      <c r="CB98">
        <v>0</v>
      </c>
      <c r="CC98">
        <v>0</v>
      </c>
      <c r="CD98">
        <v>0</v>
      </c>
      <c r="CE98">
        <v>0</v>
      </c>
      <c r="CF98">
        <v>0</v>
      </c>
      <c r="CG98">
        <v>0</v>
      </c>
      <c r="CH98">
        <v>0</v>
      </c>
      <c r="CI98">
        <v>0</v>
      </c>
      <c r="CJ98">
        <v>0</v>
      </c>
      <c r="CK98">
        <v>0</v>
      </c>
      <c r="CL98">
        <v>0</v>
      </c>
      <c r="CM98">
        <v>0</v>
      </c>
      <c r="CN98">
        <v>0</v>
      </c>
      <c r="CO98">
        <v>0</v>
      </c>
      <c r="CP98">
        <v>0</v>
      </c>
      <c r="CQ98">
        <v>0</v>
      </c>
      <c r="CR98">
        <v>0</v>
      </c>
      <c r="CS98">
        <v>0</v>
      </c>
      <c r="CT98">
        <v>0</v>
      </c>
      <c r="CU98">
        <v>0</v>
      </c>
      <c r="CV98">
        <v>0</v>
      </c>
      <c r="CW98">
        <v>0</v>
      </c>
      <c r="CX98">
        <v>0</v>
      </c>
      <c r="CY98">
        <v>0</v>
      </c>
      <c r="CZ98">
        <v>0</v>
      </c>
      <c r="DA98">
        <v>0</v>
      </c>
      <c r="DB98">
        <v>0</v>
      </c>
      <c r="DC98">
        <v>0</v>
      </c>
      <c r="DD98">
        <v>0</v>
      </c>
      <c r="DE98">
        <v>0</v>
      </c>
      <c r="DF98">
        <v>0</v>
      </c>
      <c r="DG98">
        <v>0</v>
      </c>
      <c r="DH98">
        <v>0</v>
      </c>
      <c r="DI98">
        <v>0</v>
      </c>
      <c r="DJ98">
        <v>0</v>
      </c>
      <c r="DK98">
        <v>0</v>
      </c>
      <c r="DL98">
        <v>0</v>
      </c>
      <c r="DM98">
        <v>0</v>
      </c>
      <c r="DN98">
        <v>0</v>
      </c>
      <c r="DO98">
        <v>0</v>
      </c>
      <c r="DP98">
        <v>0</v>
      </c>
      <c r="DQ98">
        <v>0</v>
      </c>
      <c r="DR98">
        <v>0</v>
      </c>
      <c r="DS98">
        <v>0</v>
      </c>
      <c r="DT98">
        <v>0</v>
      </c>
      <c r="DU98">
        <v>0</v>
      </c>
      <c r="DV98">
        <v>0</v>
      </c>
      <c r="DW98">
        <v>0</v>
      </c>
      <c r="DX98">
        <v>0</v>
      </c>
      <c r="DY98">
        <v>0</v>
      </c>
      <c r="DZ98">
        <v>0</v>
      </c>
      <c r="EA98">
        <v>0</v>
      </c>
      <c r="EB98">
        <v>0</v>
      </c>
      <c r="EC98">
        <v>0</v>
      </c>
      <c r="ED98">
        <v>0</v>
      </c>
      <c r="EE98">
        <v>0</v>
      </c>
      <c r="EF98">
        <v>0</v>
      </c>
      <c r="EG98">
        <v>0</v>
      </c>
      <c r="EH98">
        <v>0</v>
      </c>
      <c r="EI98">
        <v>0</v>
      </c>
      <c r="EJ98">
        <v>0</v>
      </c>
      <c r="EK98">
        <v>0</v>
      </c>
      <c r="EL98">
        <v>0</v>
      </c>
      <c r="EM98">
        <v>0</v>
      </c>
      <c r="EN98">
        <v>0</v>
      </c>
      <c r="EO98">
        <v>0</v>
      </c>
      <c r="EP98">
        <v>0</v>
      </c>
      <c r="EQ98">
        <v>0</v>
      </c>
      <c r="ER98">
        <v>0</v>
      </c>
      <c r="ES98">
        <v>0</v>
      </c>
      <c r="ET98">
        <v>0</v>
      </c>
      <c r="EU98">
        <v>0</v>
      </c>
      <c r="EV98">
        <v>0</v>
      </c>
      <c r="EW98">
        <v>0</v>
      </c>
      <c r="EX98">
        <v>0</v>
      </c>
      <c r="EY98">
        <v>0</v>
      </c>
      <c r="EZ98">
        <v>0</v>
      </c>
      <c r="FA98">
        <v>0</v>
      </c>
      <c r="FB98">
        <v>0</v>
      </c>
      <c r="FC98">
        <v>0</v>
      </c>
      <c r="FD98">
        <v>0</v>
      </c>
      <c r="FE98">
        <v>0</v>
      </c>
      <c r="FF98">
        <v>0</v>
      </c>
      <c r="FG98">
        <v>0</v>
      </c>
      <c r="FH98">
        <v>0</v>
      </c>
      <c r="FI98">
        <v>0</v>
      </c>
      <c r="FJ98">
        <v>0</v>
      </c>
      <c r="FK98">
        <v>0</v>
      </c>
      <c r="FL98">
        <v>0</v>
      </c>
      <c r="FM98">
        <v>0</v>
      </c>
      <c r="FN98">
        <v>0</v>
      </c>
      <c r="FO98">
        <v>0</v>
      </c>
      <c r="FP98">
        <v>0</v>
      </c>
      <c r="FQ98">
        <v>0</v>
      </c>
      <c r="FR98">
        <v>0</v>
      </c>
      <c r="FS98">
        <v>0</v>
      </c>
      <c r="FT98">
        <v>0</v>
      </c>
      <c r="FU98">
        <v>0</v>
      </c>
      <c r="FV98">
        <v>0</v>
      </c>
      <c r="FW98">
        <v>0</v>
      </c>
      <c r="FX98">
        <v>0</v>
      </c>
      <c r="FY98">
        <v>0</v>
      </c>
      <c r="FZ98">
        <v>0</v>
      </c>
      <c r="GA98">
        <v>0</v>
      </c>
      <c r="GB98">
        <v>0</v>
      </c>
      <c r="GC98">
        <v>0</v>
      </c>
      <c r="GD98">
        <v>0</v>
      </c>
      <c r="GE98">
        <v>0</v>
      </c>
      <c r="GF98">
        <v>0</v>
      </c>
      <c r="GG98">
        <v>0</v>
      </c>
      <c r="GH98">
        <v>0</v>
      </c>
      <c r="GI98">
        <v>0</v>
      </c>
      <c r="GJ98">
        <v>0</v>
      </c>
      <c r="GK98">
        <v>0</v>
      </c>
      <c r="GL98">
        <v>0</v>
      </c>
      <c r="GM98">
        <v>0</v>
      </c>
      <c r="GN98">
        <v>0</v>
      </c>
      <c r="GO98">
        <v>0</v>
      </c>
      <c r="GP98">
        <v>0</v>
      </c>
      <c r="GQ98">
        <v>0</v>
      </c>
      <c r="GR98">
        <v>0</v>
      </c>
      <c r="GS98">
        <v>0</v>
      </c>
      <c r="GT98">
        <v>3953119</v>
      </c>
      <c r="GU98">
        <v>20362</v>
      </c>
    </row>
    <row r="99" spans="1:203" x14ac:dyDescent="0.2">
      <c r="A99" t="str">
        <v>Test 96</v>
      </c>
      <c r="B99" t="str">
        <v>Test compound</v>
      </c>
      <c r="C99" t="str">
        <v>Target Response</v>
      </c>
      <c r="D99">
        <v>0</v>
      </c>
      <c r="E99">
        <v>0</v>
      </c>
      <c r="F99">
        <v>0</v>
      </c>
      <c r="G99">
        <v>0</v>
      </c>
      <c r="H99">
        <v>0</v>
      </c>
      <c r="I99">
        <v>0</v>
      </c>
      <c r="J99">
        <v>0</v>
      </c>
      <c r="K99">
        <v>0</v>
      </c>
      <c r="L99">
        <v>0</v>
      </c>
      <c r="M99">
        <v>0</v>
      </c>
      <c r="N99">
        <v>0</v>
      </c>
      <c r="O99">
        <v>0</v>
      </c>
      <c r="P99">
        <v>0</v>
      </c>
      <c r="Q99">
        <v>0</v>
      </c>
      <c r="R99">
        <v>0</v>
      </c>
      <c r="S99">
        <v>0</v>
      </c>
      <c r="T99">
        <v>0</v>
      </c>
      <c r="U99">
        <v>0</v>
      </c>
      <c r="V99">
        <v>0</v>
      </c>
      <c r="W99">
        <v>0</v>
      </c>
      <c r="X99">
        <v>0</v>
      </c>
      <c r="Y99">
        <v>0</v>
      </c>
      <c r="Z99">
        <v>0</v>
      </c>
      <c r="AA99">
        <v>0</v>
      </c>
      <c r="AB99">
        <v>0</v>
      </c>
      <c r="AC99">
        <v>0</v>
      </c>
      <c r="AD99">
        <v>0</v>
      </c>
      <c r="AE99">
        <v>0</v>
      </c>
      <c r="AF99">
        <v>0</v>
      </c>
      <c r="AG99">
        <v>0</v>
      </c>
      <c r="AH99">
        <v>0</v>
      </c>
      <c r="AI99">
        <v>0</v>
      </c>
      <c r="AJ99">
        <v>0</v>
      </c>
      <c r="AK99">
        <v>0</v>
      </c>
      <c r="AL99">
        <v>0</v>
      </c>
      <c r="AM99">
        <v>0</v>
      </c>
      <c r="AN99">
        <v>0</v>
      </c>
      <c r="AO99">
        <v>0</v>
      </c>
      <c r="AP99">
        <v>0</v>
      </c>
      <c r="AQ99">
        <v>0</v>
      </c>
      <c r="AR99">
        <v>0</v>
      </c>
      <c r="AS99">
        <v>0</v>
      </c>
      <c r="AT99">
        <v>0</v>
      </c>
      <c r="AU99">
        <v>0</v>
      </c>
      <c r="AV99">
        <v>0</v>
      </c>
      <c r="AW99">
        <v>0</v>
      </c>
      <c r="AX99">
        <v>0</v>
      </c>
      <c r="AY99">
        <v>0</v>
      </c>
      <c r="AZ99">
        <v>0</v>
      </c>
      <c r="BA99">
        <v>0</v>
      </c>
      <c r="BB99">
        <v>0</v>
      </c>
      <c r="BC99">
        <v>0</v>
      </c>
      <c r="BD99">
        <v>0</v>
      </c>
      <c r="BE99">
        <v>0</v>
      </c>
      <c r="BF99">
        <v>0</v>
      </c>
      <c r="BG99">
        <v>0</v>
      </c>
      <c r="BH99">
        <v>0</v>
      </c>
      <c r="BI99">
        <v>0</v>
      </c>
      <c r="BJ99">
        <v>0</v>
      </c>
      <c r="BK99">
        <v>0</v>
      </c>
      <c r="BL99">
        <v>0</v>
      </c>
      <c r="BM99">
        <v>0</v>
      </c>
      <c r="BN99">
        <v>0</v>
      </c>
      <c r="BO99">
        <v>0</v>
      </c>
      <c r="BP99">
        <v>0</v>
      </c>
      <c r="BQ99">
        <v>0</v>
      </c>
      <c r="BR99">
        <v>0</v>
      </c>
      <c r="BS99">
        <v>0</v>
      </c>
      <c r="BT99">
        <v>0</v>
      </c>
      <c r="BU99">
        <v>0</v>
      </c>
      <c r="BV99">
        <v>0</v>
      </c>
      <c r="BW99">
        <v>0</v>
      </c>
      <c r="BX99">
        <v>0</v>
      </c>
      <c r="BY99">
        <v>0</v>
      </c>
      <c r="BZ99">
        <v>0</v>
      </c>
      <c r="CA99">
        <v>0</v>
      </c>
      <c r="CB99">
        <v>0</v>
      </c>
      <c r="CC99">
        <v>0</v>
      </c>
      <c r="CD99">
        <v>0</v>
      </c>
      <c r="CE99">
        <v>0</v>
      </c>
      <c r="CF99">
        <v>0</v>
      </c>
      <c r="CG99">
        <v>0</v>
      </c>
      <c r="CH99">
        <v>0</v>
      </c>
      <c r="CI99">
        <v>0</v>
      </c>
      <c r="CJ99">
        <v>0</v>
      </c>
      <c r="CK99">
        <v>0</v>
      </c>
      <c r="CL99">
        <v>0</v>
      </c>
      <c r="CM99">
        <v>0</v>
      </c>
      <c r="CN99">
        <v>0</v>
      </c>
      <c r="CO99">
        <v>0</v>
      </c>
      <c r="CP99">
        <v>0</v>
      </c>
      <c r="CQ99">
        <v>0</v>
      </c>
      <c r="CR99">
        <v>0</v>
      </c>
      <c r="CS99">
        <v>0</v>
      </c>
      <c r="CT99">
        <v>0</v>
      </c>
      <c r="CU99">
        <v>0</v>
      </c>
      <c r="CV99">
        <v>0</v>
      </c>
      <c r="CW99">
        <v>0</v>
      </c>
      <c r="CX99">
        <v>0</v>
      </c>
      <c r="CY99">
        <v>0</v>
      </c>
      <c r="CZ99">
        <v>0</v>
      </c>
      <c r="DA99">
        <v>0</v>
      </c>
      <c r="DB99">
        <v>0</v>
      </c>
      <c r="DC99">
        <v>0</v>
      </c>
      <c r="DD99">
        <v>0</v>
      </c>
      <c r="DE99">
        <v>0</v>
      </c>
      <c r="DF99">
        <v>0</v>
      </c>
      <c r="DG99">
        <v>0</v>
      </c>
      <c r="DH99">
        <v>0</v>
      </c>
      <c r="DI99">
        <v>0</v>
      </c>
      <c r="DJ99">
        <v>0</v>
      </c>
      <c r="DK99">
        <v>0</v>
      </c>
      <c r="DL99">
        <v>0</v>
      </c>
      <c r="DM99">
        <v>0</v>
      </c>
      <c r="DN99">
        <v>0</v>
      </c>
      <c r="DO99">
        <v>0</v>
      </c>
      <c r="DP99">
        <v>0</v>
      </c>
      <c r="DQ99">
        <v>0</v>
      </c>
      <c r="DR99">
        <v>0</v>
      </c>
      <c r="DS99">
        <v>0</v>
      </c>
      <c r="DT99">
        <v>0</v>
      </c>
      <c r="DU99">
        <v>0</v>
      </c>
      <c r="DV99">
        <v>0</v>
      </c>
      <c r="DW99">
        <v>0</v>
      </c>
      <c r="DX99">
        <v>0</v>
      </c>
      <c r="DY99">
        <v>0</v>
      </c>
      <c r="DZ99">
        <v>0</v>
      </c>
      <c r="EA99">
        <v>0</v>
      </c>
      <c r="EB99">
        <v>0</v>
      </c>
      <c r="EC99">
        <v>0</v>
      </c>
      <c r="ED99">
        <v>0</v>
      </c>
      <c r="EE99">
        <v>0</v>
      </c>
      <c r="EF99">
        <v>0</v>
      </c>
      <c r="EG99">
        <v>0</v>
      </c>
      <c r="EH99">
        <v>0</v>
      </c>
      <c r="EI99">
        <v>0</v>
      </c>
      <c r="EJ99">
        <v>0</v>
      </c>
      <c r="EK99">
        <v>0</v>
      </c>
      <c r="EL99">
        <v>0</v>
      </c>
      <c r="EM99">
        <v>0</v>
      </c>
      <c r="EN99">
        <v>0</v>
      </c>
      <c r="EO99">
        <v>0</v>
      </c>
      <c r="EP99">
        <v>0</v>
      </c>
      <c r="EQ99">
        <v>0</v>
      </c>
      <c r="ER99">
        <v>0</v>
      </c>
      <c r="ES99">
        <v>0</v>
      </c>
      <c r="ET99">
        <v>0</v>
      </c>
      <c r="EU99">
        <v>0</v>
      </c>
      <c r="EV99">
        <v>0</v>
      </c>
      <c r="EW99">
        <v>0</v>
      </c>
      <c r="EX99">
        <v>0</v>
      </c>
      <c r="EY99">
        <v>0</v>
      </c>
      <c r="EZ99">
        <v>0</v>
      </c>
      <c r="FA99">
        <v>0</v>
      </c>
      <c r="FB99">
        <v>0</v>
      </c>
      <c r="FC99">
        <v>0</v>
      </c>
      <c r="FD99">
        <v>0</v>
      </c>
      <c r="FE99">
        <v>0</v>
      </c>
      <c r="FF99">
        <v>0</v>
      </c>
      <c r="FG99">
        <v>0</v>
      </c>
      <c r="FH99">
        <v>0</v>
      </c>
      <c r="FI99">
        <v>0</v>
      </c>
      <c r="FJ99">
        <v>0</v>
      </c>
      <c r="FK99">
        <v>0</v>
      </c>
      <c r="FL99">
        <v>0</v>
      </c>
      <c r="FM99">
        <v>0</v>
      </c>
      <c r="FN99">
        <v>0</v>
      </c>
      <c r="FO99">
        <v>0</v>
      </c>
      <c r="FP99">
        <v>0</v>
      </c>
      <c r="FQ99">
        <v>0</v>
      </c>
      <c r="FR99">
        <v>0</v>
      </c>
      <c r="FS99">
        <v>0</v>
      </c>
      <c r="FT99">
        <v>0</v>
      </c>
      <c r="FU99">
        <v>0</v>
      </c>
      <c r="FV99">
        <v>0</v>
      </c>
      <c r="FW99">
        <v>0</v>
      </c>
      <c r="FX99">
        <v>0</v>
      </c>
      <c r="FY99">
        <v>0</v>
      </c>
      <c r="FZ99">
        <v>0</v>
      </c>
      <c r="GA99">
        <v>0</v>
      </c>
      <c r="GB99">
        <v>0</v>
      </c>
      <c r="GC99">
        <v>0</v>
      </c>
      <c r="GD99">
        <v>0</v>
      </c>
      <c r="GE99">
        <v>0</v>
      </c>
      <c r="GF99">
        <v>0</v>
      </c>
      <c r="GG99">
        <v>0</v>
      </c>
      <c r="GH99">
        <v>0</v>
      </c>
      <c r="GI99">
        <v>0</v>
      </c>
      <c r="GJ99">
        <v>0</v>
      </c>
      <c r="GK99">
        <v>0</v>
      </c>
      <c r="GL99">
        <v>0</v>
      </c>
      <c r="GM99">
        <v>0</v>
      </c>
      <c r="GN99">
        <v>0</v>
      </c>
      <c r="GO99">
        <v>0</v>
      </c>
      <c r="GP99">
        <v>0</v>
      </c>
      <c r="GQ99">
        <v>0</v>
      </c>
      <c r="GR99">
        <v>0</v>
      </c>
      <c r="GS99">
        <v>0</v>
      </c>
      <c r="GT99">
        <v>4705178</v>
      </c>
      <c r="GU99">
        <v>20054</v>
      </c>
    </row>
    <row r="100" spans="1:203" x14ac:dyDescent="0.2">
      <c r="A100" t="str">
        <v>Test 97</v>
      </c>
      <c r="B100" t="str">
        <v>Test compound</v>
      </c>
      <c r="C100" t="str">
        <v>Target Response</v>
      </c>
      <c r="D100">
        <v>0</v>
      </c>
      <c r="E100">
        <v>0</v>
      </c>
      <c r="F100">
        <v>0</v>
      </c>
      <c r="G100">
        <v>0</v>
      </c>
      <c r="H100">
        <v>0</v>
      </c>
      <c r="I100">
        <v>0</v>
      </c>
      <c r="J100">
        <v>0</v>
      </c>
      <c r="K100">
        <v>0</v>
      </c>
      <c r="L100">
        <v>0</v>
      </c>
      <c r="M100">
        <v>0</v>
      </c>
      <c r="N100">
        <v>0</v>
      </c>
      <c r="O100">
        <v>0</v>
      </c>
      <c r="P100">
        <v>0</v>
      </c>
      <c r="Q100">
        <v>0</v>
      </c>
      <c r="R100">
        <v>0</v>
      </c>
      <c r="S100">
        <v>0</v>
      </c>
      <c r="T100">
        <v>0</v>
      </c>
      <c r="U100">
        <v>0</v>
      </c>
      <c r="V100">
        <v>0</v>
      </c>
      <c r="W100">
        <v>0</v>
      </c>
      <c r="X100">
        <v>0</v>
      </c>
      <c r="Y100">
        <v>0</v>
      </c>
      <c r="Z100">
        <v>0</v>
      </c>
      <c r="AA100">
        <v>0</v>
      </c>
      <c r="AB100">
        <v>0</v>
      </c>
      <c r="AC100">
        <v>0</v>
      </c>
      <c r="AD100">
        <v>0</v>
      </c>
      <c r="AE100">
        <v>0</v>
      </c>
      <c r="AF100">
        <v>0</v>
      </c>
      <c r="AG100">
        <v>0</v>
      </c>
      <c r="AH100">
        <v>0</v>
      </c>
      <c r="AI100">
        <v>0</v>
      </c>
      <c r="AJ100">
        <v>0</v>
      </c>
      <c r="AK100">
        <v>0</v>
      </c>
      <c r="AL100">
        <v>0</v>
      </c>
      <c r="AM100">
        <v>0</v>
      </c>
      <c r="AN100">
        <v>0</v>
      </c>
      <c r="AO100">
        <v>0</v>
      </c>
      <c r="AP100">
        <v>0</v>
      </c>
      <c r="AQ100">
        <v>0</v>
      </c>
      <c r="AR100">
        <v>0</v>
      </c>
      <c r="AS100">
        <v>0</v>
      </c>
      <c r="AT100">
        <v>0</v>
      </c>
      <c r="AU100">
        <v>0</v>
      </c>
      <c r="AV100">
        <v>0</v>
      </c>
      <c r="AW100">
        <v>0</v>
      </c>
      <c r="AX100">
        <v>0</v>
      </c>
      <c r="AY100">
        <v>0</v>
      </c>
      <c r="AZ100">
        <v>0</v>
      </c>
      <c r="BA100">
        <v>0</v>
      </c>
      <c r="BB100">
        <v>0</v>
      </c>
      <c r="BC100">
        <v>0</v>
      </c>
      <c r="BD100">
        <v>0</v>
      </c>
      <c r="BE100">
        <v>0</v>
      </c>
      <c r="BF100">
        <v>0</v>
      </c>
      <c r="BG100">
        <v>0</v>
      </c>
      <c r="BH100">
        <v>0</v>
      </c>
      <c r="BI100">
        <v>0</v>
      </c>
      <c r="BJ100">
        <v>0</v>
      </c>
      <c r="BK100">
        <v>0</v>
      </c>
      <c r="BL100">
        <v>0</v>
      </c>
      <c r="BM100">
        <v>0</v>
      </c>
      <c r="BN100">
        <v>0</v>
      </c>
      <c r="BO100">
        <v>0</v>
      </c>
      <c r="BP100">
        <v>0</v>
      </c>
      <c r="BQ100">
        <v>0</v>
      </c>
      <c r="BR100">
        <v>0</v>
      </c>
      <c r="BS100">
        <v>0</v>
      </c>
      <c r="BT100">
        <v>0</v>
      </c>
      <c r="BU100">
        <v>0</v>
      </c>
      <c r="BV100">
        <v>0</v>
      </c>
      <c r="BW100">
        <v>0</v>
      </c>
      <c r="BX100">
        <v>0</v>
      </c>
      <c r="BY100">
        <v>0</v>
      </c>
      <c r="BZ100">
        <v>0</v>
      </c>
      <c r="CA100">
        <v>0</v>
      </c>
      <c r="CB100">
        <v>0</v>
      </c>
      <c r="CC100">
        <v>0</v>
      </c>
      <c r="CD100">
        <v>0</v>
      </c>
      <c r="CE100">
        <v>0</v>
      </c>
      <c r="CF100">
        <v>0</v>
      </c>
      <c r="CG100">
        <v>0</v>
      </c>
      <c r="CH100">
        <v>0</v>
      </c>
      <c r="CI100">
        <v>0</v>
      </c>
      <c r="CJ100">
        <v>0</v>
      </c>
      <c r="CK100">
        <v>0</v>
      </c>
      <c r="CL100">
        <v>0</v>
      </c>
      <c r="CM100">
        <v>0</v>
      </c>
      <c r="CN100">
        <v>0</v>
      </c>
      <c r="CO100">
        <v>0</v>
      </c>
      <c r="CP100">
        <v>0</v>
      </c>
      <c r="CQ100">
        <v>0</v>
      </c>
      <c r="CR100">
        <v>0</v>
      </c>
      <c r="CS100">
        <v>0</v>
      </c>
      <c r="CT100">
        <v>0</v>
      </c>
      <c r="CU100">
        <v>0</v>
      </c>
      <c r="CV100">
        <v>0</v>
      </c>
      <c r="CW100">
        <v>0</v>
      </c>
      <c r="CX100">
        <v>0</v>
      </c>
      <c r="CY100">
        <v>0</v>
      </c>
      <c r="CZ100">
        <v>0</v>
      </c>
      <c r="DA100">
        <v>0</v>
      </c>
      <c r="DB100">
        <v>0</v>
      </c>
      <c r="DC100">
        <v>0</v>
      </c>
      <c r="DD100">
        <v>0</v>
      </c>
      <c r="DE100">
        <v>0</v>
      </c>
      <c r="DF100">
        <v>0</v>
      </c>
      <c r="DG100">
        <v>0</v>
      </c>
      <c r="DH100">
        <v>0</v>
      </c>
      <c r="DI100">
        <v>0</v>
      </c>
      <c r="DJ100">
        <v>0</v>
      </c>
      <c r="DK100">
        <v>0</v>
      </c>
      <c r="DL100">
        <v>0</v>
      </c>
      <c r="DM100">
        <v>0</v>
      </c>
      <c r="DN100">
        <v>0</v>
      </c>
      <c r="DO100">
        <v>0</v>
      </c>
      <c r="DP100">
        <v>0</v>
      </c>
      <c r="DQ100">
        <v>0</v>
      </c>
      <c r="DR100">
        <v>0</v>
      </c>
      <c r="DS100">
        <v>0</v>
      </c>
      <c r="DT100">
        <v>0</v>
      </c>
      <c r="DU100">
        <v>0</v>
      </c>
      <c r="DV100">
        <v>0</v>
      </c>
      <c r="DW100">
        <v>0</v>
      </c>
      <c r="DX100">
        <v>0</v>
      </c>
      <c r="DY100">
        <v>0</v>
      </c>
      <c r="DZ100">
        <v>0</v>
      </c>
      <c r="EA100">
        <v>0</v>
      </c>
      <c r="EB100">
        <v>0</v>
      </c>
      <c r="EC100">
        <v>0</v>
      </c>
      <c r="ED100">
        <v>0</v>
      </c>
      <c r="EE100">
        <v>0</v>
      </c>
      <c r="EF100">
        <v>0</v>
      </c>
      <c r="EG100">
        <v>0</v>
      </c>
      <c r="EH100">
        <v>0</v>
      </c>
      <c r="EI100">
        <v>0</v>
      </c>
      <c r="EJ100">
        <v>0</v>
      </c>
      <c r="EK100">
        <v>0</v>
      </c>
      <c r="EL100">
        <v>0</v>
      </c>
      <c r="EM100">
        <v>0</v>
      </c>
      <c r="EN100">
        <v>0</v>
      </c>
      <c r="EO100">
        <v>0</v>
      </c>
      <c r="EP100">
        <v>0</v>
      </c>
      <c r="EQ100">
        <v>0</v>
      </c>
      <c r="ER100">
        <v>0</v>
      </c>
      <c r="ES100">
        <v>0</v>
      </c>
      <c r="ET100">
        <v>0</v>
      </c>
      <c r="EU100">
        <v>0</v>
      </c>
      <c r="EV100">
        <v>0</v>
      </c>
      <c r="EW100">
        <v>0</v>
      </c>
      <c r="EX100">
        <v>0</v>
      </c>
      <c r="EY100">
        <v>0</v>
      </c>
      <c r="EZ100">
        <v>0</v>
      </c>
      <c r="FA100">
        <v>0</v>
      </c>
      <c r="FB100">
        <v>0</v>
      </c>
      <c r="FC100">
        <v>0</v>
      </c>
      <c r="FD100">
        <v>0</v>
      </c>
      <c r="FE100">
        <v>0</v>
      </c>
      <c r="FF100">
        <v>0</v>
      </c>
      <c r="FG100">
        <v>0</v>
      </c>
      <c r="FH100">
        <v>0</v>
      </c>
      <c r="FI100">
        <v>0</v>
      </c>
      <c r="FJ100">
        <v>0</v>
      </c>
      <c r="FK100">
        <v>0</v>
      </c>
      <c r="FL100">
        <v>0</v>
      </c>
      <c r="FM100">
        <v>0</v>
      </c>
      <c r="FN100">
        <v>0</v>
      </c>
      <c r="FO100">
        <v>0</v>
      </c>
      <c r="FP100">
        <v>0</v>
      </c>
      <c r="FQ100">
        <v>0</v>
      </c>
      <c r="FR100">
        <v>0</v>
      </c>
      <c r="FS100">
        <v>0</v>
      </c>
      <c r="FT100">
        <v>0</v>
      </c>
      <c r="FU100">
        <v>0</v>
      </c>
      <c r="FV100">
        <v>0</v>
      </c>
      <c r="FW100">
        <v>0</v>
      </c>
      <c r="FX100">
        <v>0</v>
      </c>
      <c r="FY100">
        <v>0</v>
      </c>
      <c r="FZ100">
        <v>0</v>
      </c>
      <c r="GA100">
        <v>0</v>
      </c>
      <c r="GB100">
        <v>0</v>
      </c>
      <c r="GC100">
        <v>0</v>
      </c>
      <c r="GD100">
        <v>0</v>
      </c>
      <c r="GE100">
        <v>0</v>
      </c>
      <c r="GF100">
        <v>0</v>
      </c>
      <c r="GG100">
        <v>0</v>
      </c>
      <c r="GH100">
        <v>0</v>
      </c>
      <c r="GI100">
        <v>0</v>
      </c>
      <c r="GJ100">
        <v>0</v>
      </c>
      <c r="GK100">
        <v>0</v>
      </c>
      <c r="GL100">
        <v>0</v>
      </c>
      <c r="GM100">
        <v>0</v>
      </c>
      <c r="GN100">
        <v>0</v>
      </c>
      <c r="GO100">
        <v>0</v>
      </c>
      <c r="GP100">
        <v>0</v>
      </c>
      <c r="GQ100">
        <v>0</v>
      </c>
      <c r="GR100">
        <v>0</v>
      </c>
      <c r="GS100">
        <v>0</v>
      </c>
      <c r="GT100">
        <v>2145572</v>
      </c>
      <c r="GU100">
        <v>4003</v>
      </c>
    </row>
    <row r="101" spans="1:203" x14ac:dyDescent="0.2">
      <c r="A101" t="str">
        <v>Test 98</v>
      </c>
      <c r="B101" t="str">
        <v>Test compound</v>
      </c>
      <c r="C101" t="str">
        <v>Target Response</v>
      </c>
      <c r="D101">
        <v>0</v>
      </c>
      <c r="E101">
        <v>0</v>
      </c>
      <c r="F101">
        <v>0</v>
      </c>
      <c r="G101">
        <v>0</v>
      </c>
      <c r="H101">
        <v>0</v>
      </c>
      <c r="I101">
        <v>0</v>
      </c>
      <c r="J101">
        <v>0</v>
      </c>
      <c r="K101">
        <v>0</v>
      </c>
      <c r="L101">
        <v>0</v>
      </c>
      <c r="M101">
        <v>0</v>
      </c>
      <c r="N101">
        <v>0</v>
      </c>
      <c r="O101">
        <v>0</v>
      </c>
      <c r="P101">
        <v>0</v>
      </c>
      <c r="Q101">
        <v>0</v>
      </c>
      <c r="R101">
        <v>0</v>
      </c>
      <c r="S101">
        <v>0</v>
      </c>
      <c r="T101">
        <v>0</v>
      </c>
      <c r="U101">
        <v>0</v>
      </c>
      <c r="V101">
        <v>0</v>
      </c>
      <c r="W101">
        <v>0</v>
      </c>
      <c r="X101">
        <v>0</v>
      </c>
      <c r="Y101">
        <v>0</v>
      </c>
      <c r="Z101">
        <v>0</v>
      </c>
      <c r="AA101">
        <v>0</v>
      </c>
      <c r="AB101">
        <v>0</v>
      </c>
      <c r="AC101">
        <v>0</v>
      </c>
      <c r="AD101">
        <v>0</v>
      </c>
      <c r="AE101">
        <v>0</v>
      </c>
      <c r="AF101">
        <v>0</v>
      </c>
      <c r="AG101">
        <v>0</v>
      </c>
      <c r="AH101">
        <v>0</v>
      </c>
      <c r="AI101">
        <v>0</v>
      </c>
      <c r="AJ101">
        <v>0</v>
      </c>
      <c r="AK101">
        <v>0</v>
      </c>
      <c r="AL101">
        <v>0</v>
      </c>
      <c r="AM101">
        <v>0</v>
      </c>
      <c r="AN101">
        <v>0</v>
      </c>
      <c r="AO101">
        <v>0</v>
      </c>
      <c r="AP101">
        <v>0</v>
      </c>
      <c r="AQ101">
        <v>0</v>
      </c>
      <c r="AR101">
        <v>0</v>
      </c>
      <c r="AS101">
        <v>0</v>
      </c>
      <c r="AT101">
        <v>0</v>
      </c>
      <c r="AU101">
        <v>0</v>
      </c>
      <c r="AV101">
        <v>0</v>
      </c>
      <c r="AW101">
        <v>0</v>
      </c>
      <c r="AX101">
        <v>0</v>
      </c>
      <c r="AY101">
        <v>0</v>
      </c>
      <c r="AZ101">
        <v>0</v>
      </c>
      <c r="BA101">
        <v>0</v>
      </c>
      <c r="BB101">
        <v>0</v>
      </c>
      <c r="BC101">
        <v>0</v>
      </c>
      <c r="BD101">
        <v>0</v>
      </c>
      <c r="BE101">
        <v>0</v>
      </c>
      <c r="BF101">
        <v>0</v>
      </c>
      <c r="BG101">
        <v>0</v>
      </c>
      <c r="BH101">
        <v>0</v>
      </c>
      <c r="BI101">
        <v>0</v>
      </c>
      <c r="BJ101">
        <v>0</v>
      </c>
      <c r="BK101">
        <v>0</v>
      </c>
      <c r="BL101">
        <v>0</v>
      </c>
      <c r="BM101">
        <v>0</v>
      </c>
      <c r="BN101">
        <v>0</v>
      </c>
      <c r="BO101">
        <v>0</v>
      </c>
      <c r="BP101">
        <v>0</v>
      </c>
      <c r="BQ101">
        <v>0</v>
      </c>
      <c r="BR101">
        <v>0</v>
      </c>
      <c r="BS101">
        <v>0</v>
      </c>
      <c r="BT101">
        <v>0</v>
      </c>
      <c r="BU101">
        <v>0</v>
      </c>
      <c r="BV101">
        <v>0</v>
      </c>
      <c r="BW101">
        <v>0</v>
      </c>
      <c r="BX101">
        <v>0</v>
      </c>
      <c r="BY101">
        <v>0</v>
      </c>
      <c r="BZ101">
        <v>0</v>
      </c>
      <c r="CA101">
        <v>0</v>
      </c>
      <c r="CB101">
        <v>0</v>
      </c>
      <c r="CC101">
        <v>0</v>
      </c>
      <c r="CD101">
        <v>0</v>
      </c>
      <c r="CE101">
        <v>0</v>
      </c>
      <c r="CF101">
        <v>0</v>
      </c>
      <c r="CG101">
        <v>0</v>
      </c>
      <c r="CH101">
        <v>0</v>
      </c>
      <c r="CI101">
        <v>0</v>
      </c>
      <c r="CJ101">
        <v>0</v>
      </c>
      <c r="CK101">
        <v>0</v>
      </c>
      <c r="CL101">
        <v>0</v>
      </c>
      <c r="CM101">
        <v>0</v>
      </c>
      <c r="CN101">
        <v>0</v>
      </c>
      <c r="CO101">
        <v>0</v>
      </c>
      <c r="CP101">
        <v>0</v>
      </c>
      <c r="CQ101">
        <v>0</v>
      </c>
      <c r="CR101">
        <v>0</v>
      </c>
      <c r="CS101">
        <v>0</v>
      </c>
      <c r="CT101">
        <v>0</v>
      </c>
      <c r="CU101">
        <v>0</v>
      </c>
      <c r="CV101">
        <v>0</v>
      </c>
      <c r="CW101">
        <v>0</v>
      </c>
      <c r="CX101">
        <v>0</v>
      </c>
      <c r="CY101">
        <v>0</v>
      </c>
      <c r="CZ101">
        <v>0</v>
      </c>
      <c r="DA101">
        <v>0</v>
      </c>
      <c r="DB101">
        <v>0</v>
      </c>
      <c r="DC101">
        <v>0</v>
      </c>
      <c r="DD101">
        <v>0</v>
      </c>
      <c r="DE101">
        <v>0</v>
      </c>
      <c r="DF101">
        <v>0</v>
      </c>
      <c r="DG101">
        <v>0</v>
      </c>
      <c r="DH101">
        <v>0</v>
      </c>
      <c r="DI101">
        <v>0</v>
      </c>
      <c r="DJ101">
        <v>0</v>
      </c>
      <c r="DK101">
        <v>0</v>
      </c>
      <c r="DL101">
        <v>0</v>
      </c>
      <c r="DM101">
        <v>0</v>
      </c>
      <c r="DN101">
        <v>0</v>
      </c>
      <c r="DO101">
        <v>0</v>
      </c>
      <c r="DP101">
        <v>0</v>
      </c>
      <c r="DQ101">
        <v>0</v>
      </c>
      <c r="DR101">
        <v>0</v>
      </c>
      <c r="DS101">
        <v>0</v>
      </c>
      <c r="DT101">
        <v>0</v>
      </c>
      <c r="DU101">
        <v>0</v>
      </c>
      <c r="DV101">
        <v>0</v>
      </c>
      <c r="DW101">
        <v>0</v>
      </c>
      <c r="DX101">
        <v>0</v>
      </c>
      <c r="DY101">
        <v>0</v>
      </c>
      <c r="DZ101">
        <v>0</v>
      </c>
      <c r="EA101">
        <v>0</v>
      </c>
      <c r="EB101">
        <v>0</v>
      </c>
      <c r="EC101">
        <v>0</v>
      </c>
      <c r="ED101">
        <v>0</v>
      </c>
      <c r="EE101">
        <v>0</v>
      </c>
      <c r="EF101">
        <v>0</v>
      </c>
      <c r="EG101">
        <v>0</v>
      </c>
      <c r="EH101">
        <v>0</v>
      </c>
      <c r="EI101">
        <v>0</v>
      </c>
      <c r="EJ101">
        <v>0</v>
      </c>
      <c r="EK101">
        <v>0</v>
      </c>
      <c r="EL101">
        <v>0</v>
      </c>
      <c r="EM101">
        <v>0</v>
      </c>
      <c r="EN101">
        <v>0</v>
      </c>
      <c r="EO101">
        <v>0</v>
      </c>
      <c r="EP101">
        <v>0</v>
      </c>
      <c r="EQ101">
        <v>0</v>
      </c>
      <c r="ER101">
        <v>0</v>
      </c>
      <c r="ES101">
        <v>0</v>
      </c>
      <c r="ET101">
        <v>0</v>
      </c>
      <c r="EU101">
        <v>0</v>
      </c>
      <c r="EV101">
        <v>0</v>
      </c>
      <c r="EW101">
        <v>0</v>
      </c>
      <c r="EX101">
        <v>0</v>
      </c>
      <c r="EY101">
        <v>0</v>
      </c>
      <c r="EZ101">
        <v>0</v>
      </c>
      <c r="FA101">
        <v>0</v>
      </c>
      <c r="FB101">
        <v>0</v>
      </c>
      <c r="FC101">
        <v>0</v>
      </c>
      <c r="FD101">
        <v>0</v>
      </c>
      <c r="FE101">
        <v>0</v>
      </c>
      <c r="FF101">
        <v>0</v>
      </c>
      <c r="FG101">
        <v>0</v>
      </c>
      <c r="FH101">
        <v>0</v>
      </c>
      <c r="FI101">
        <v>0</v>
      </c>
      <c r="FJ101">
        <v>0</v>
      </c>
      <c r="FK101">
        <v>0</v>
      </c>
      <c r="FL101">
        <v>0</v>
      </c>
      <c r="FM101">
        <v>0</v>
      </c>
      <c r="FN101">
        <v>0</v>
      </c>
      <c r="FO101">
        <v>0</v>
      </c>
      <c r="FP101">
        <v>0</v>
      </c>
      <c r="FQ101">
        <v>0</v>
      </c>
      <c r="FR101">
        <v>0</v>
      </c>
      <c r="FS101">
        <v>0</v>
      </c>
      <c r="FT101">
        <v>0</v>
      </c>
      <c r="FU101">
        <v>0</v>
      </c>
      <c r="FV101">
        <v>0</v>
      </c>
      <c r="FW101">
        <v>0</v>
      </c>
      <c r="FX101">
        <v>0</v>
      </c>
      <c r="FY101">
        <v>0</v>
      </c>
      <c r="FZ101">
        <v>0</v>
      </c>
      <c r="GA101">
        <v>0</v>
      </c>
      <c r="GB101">
        <v>0</v>
      </c>
      <c r="GC101">
        <v>0</v>
      </c>
      <c r="GD101">
        <v>0</v>
      </c>
      <c r="GE101">
        <v>0</v>
      </c>
      <c r="GF101">
        <v>0</v>
      </c>
      <c r="GG101">
        <v>0</v>
      </c>
      <c r="GH101">
        <v>0</v>
      </c>
      <c r="GI101">
        <v>0</v>
      </c>
      <c r="GJ101">
        <v>0</v>
      </c>
      <c r="GK101">
        <v>0</v>
      </c>
      <c r="GL101">
        <v>0</v>
      </c>
      <c r="GM101">
        <v>0</v>
      </c>
      <c r="GN101">
        <v>0</v>
      </c>
      <c r="GO101">
        <v>0</v>
      </c>
      <c r="GP101">
        <v>0</v>
      </c>
      <c r="GQ101">
        <v>0</v>
      </c>
      <c r="GR101">
        <v>0</v>
      </c>
      <c r="GS101">
        <v>0</v>
      </c>
      <c r="GT101">
        <v>3953119</v>
      </c>
      <c r="GU101">
        <v>20362</v>
      </c>
    </row>
    <row r="102" spans="1:203" x14ac:dyDescent="0.2">
      <c r="A102" t="str">
        <v>Test 99</v>
      </c>
      <c r="B102" t="str">
        <v>Test compound</v>
      </c>
      <c r="C102" t="str">
        <v>Target Response</v>
      </c>
      <c r="D102">
        <v>0</v>
      </c>
      <c r="E102">
        <v>0</v>
      </c>
      <c r="F102">
        <v>0</v>
      </c>
      <c r="G102">
        <v>0</v>
      </c>
      <c r="H102">
        <v>0</v>
      </c>
      <c r="I102">
        <v>0</v>
      </c>
      <c r="J102">
        <v>0</v>
      </c>
      <c r="K102">
        <v>0</v>
      </c>
      <c r="L102">
        <v>0</v>
      </c>
      <c r="M102">
        <v>0</v>
      </c>
      <c r="N102">
        <v>0</v>
      </c>
      <c r="O102">
        <v>0</v>
      </c>
      <c r="P102">
        <v>0</v>
      </c>
      <c r="Q102">
        <v>0</v>
      </c>
      <c r="R102">
        <v>0</v>
      </c>
      <c r="S102">
        <v>0</v>
      </c>
      <c r="T102">
        <v>0</v>
      </c>
      <c r="U102">
        <v>0</v>
      </c>
      <c r="V102">
        <v>0</v>
      </c>
      <c r="W102">
        <v>0</v>
      </c>
      <c r="X102">
        <v>0</v>
      </c>
      <c r="Y102">
        <v>0</v>
      </c>
      <c r="Z102">
        <v>0</v>
      </c>
      <c r="AA102">
        <v>0</v>
      </c>
      <c r="AB102">
        <v>0</v>
      </c>
      <c r="AC102">
        <v>0</v>
      </c>
      <c r="AD102">
        <v>0</v>
      </c>
      <c r="AE102">
        <v>0</v>
      </c>
      <c r="AF102">
        <v>0</v>
      </c>
      <c r="AG102">
        <v>0</v>
      </c>
      <c r="AH102">
        <v>0</v>
      </c>
      <c r="AI102">
        <v>0</v>
      </c>
      <c r="AJ102">
        <v>0</v>
      </c>
      <c r="AK102">
        <v>0</v>
      </c>
      <c r="AL102">
        <v>0</v>
      </c>
      <c r="AM102">
        <v>0</v>
      </c>
      <c r="AN102">
        <v>0</v>
      </c>
      <c r="AO102">
        <v>0</v>
      </c>
      <c r="AP102">
        <v>0</v>
      </c>
      <c r="AQ102">
        <v>0</v>
      </c>
      <c r="AR102">
        <v>0</v>
      </c>
      <c r="AS102">
        <v>0</v>
      </c>
      <c r="AT102">
        <v>0</v>
      </c>
      <c r="AU102">
        <v>0</v>
      </c>
      <c r="AV102">
        <v>0</v>
      </c>
      <c r="AW102">
        <v>0</v>
      </c>
      <c r="AX102">
        <v>0</v>
      </c>
      <c r="AY102">
        <v>0</v>
      </c>
      <c r="AZ102">
        <v>0</v>
      </c>
      <c r="BA102">
        <v>0</v>
      </c>
      <c r="BB102">
        <v>0</v>
      </c>
      <c r="BC102">
        <v>0</v>
      </c>
      <c r="BD102">
        <v>0</v>
      </c>
      <c r="BE102">
        <v>0</v>
      </c>
      <c r="BF102">
        <v>0</v>
      </c>
      <c r="BG102">
        <v>0</v>
      </c>
      <c r="BH102">
        <v>0</v>
      </c>
      <c r="BI102">
        <v>0</v>
      </c>
      <c r="BJ102">
        <v>0</v>
      </c>
      <c r="BK102">
        <v>0</v>
      </c>
      <c r="BL102">
        <v>0</v>
      </c>
      <c r="BM102">
        <v>0</v>
      </c>
      <c r="BN102">
        <v>0</v>
      </c>
      <c r="BO102">
        <v>0</v>
      </c>
      <c r="BP102">
        <v>0</v>
      </c>
      <c r="BQ102">
        <v>0</v>
      </c>
      <c r="BR102">
        <v>0</v>
      </c>
      <c r="BS102">
        <v>0</v>
      </c>
      <c r="BT102">
        <v>0</v>
      </c>
      <c r="BU102">
        <v>0</v>
      </c>
      <c r="BV102">
        <v>0</v>
      </c>
      <c r="BW102">
        <v>0</v>
      </c>
      <c r="BX102">
        <v>0</v>
      </c>
      <c r="BY102">
        <v>0</v>
      </c>
      <c r="BZ102">
        <v>0</v>
      </c>
      <c r="CA102">
        <v>0</v>
      </c>
      <c r="CB102">
        <v>0</v>
      </c>
      <c r="CC102">
        <v>0</v>
      </c>
      <c r="CD102">
        <v>0</v>
      </c>
      <c r="CE102">
        <v>0</v>
      </c>
      <c r="CF102">
        <v>0</v>
      </c>
      <c r="CG102">
        <v>0</v>
      </c>
      <c r="CH102">
        <v>0</v>
      </c>
      <c r="CI102">
        <v>0</v>
      </c>
      <c r="CJ102">
        <v>0</v>
      </c>
      <c r="CK102">
        <v>0</v>
      </c>
      <c r="CL102">
        <v>0</v>
      </c>
      <c r="CM102">
        <v>0</v>
      </c>
      <c r="CN102">
        <v>0</v>
      </c>
      <c r="CO102">
        <v>0</v>
      </c>
      <c r="CP102">
        <v>0</v>
      </c>
      <c r="CQ102">
        <v>0</v>
      </c>
      <c r="CR102">
        <v>0</v>
      </c>
      <c r="CS102">
        <v>0</v>
      </c>
      <c r="CT102">
        <v>0</v>
      </c>
      <c r="CU102">
        <v>0</v>
      </c>
      <c r="CV102">
        <v>0</v>
      </c>
      <c r="CW102">
        <v>0</v>
      </c>
      <c r="CX102">
        <v>0</v>
      </c>
      <c r="CY102">
        <v>0</v>
      </c>
      <c r="CZ102">
        <v>0</v>
      </c>
      <c r="DA102">
        <v>0</v>
      </c>
      <c r="DB102">
        <v>0</v>
      </c>
      <c r="DC102">
        <v>0</v>
      </c>
      <c r="DD102">
        <v>0</v>
      </c>
      <c r="DE102">
        <v>0</v>
      </c>
      <c r="DF102">
        <v>0</v>
      </c>
      <c r="DG102">
        <v>0</v>
      </c>
      <c r="DH102">
        <v>0</v>
      </c>
      <c r="DI102">
        <v>0</v>
      </c>
      <c r="DJ102">
        <v>0</v>
      </c>
      <c r="DK102">
        <v>0</v>
      </c>
      <c r="DL102">
        <v>0</v>
      </c>
      <c r="DM102">
        <v>0</v>
      </c>
      <c r="DN102">
        <v>0</v>
      </c>
      <c r="DO102">
        <v>0</v>
      </c>
      <c r="DP102">
        <v>0</v>
      </c>
      <c r="DQ102">
        <v>0</v>
      </c>
      <c r="DR102">
        <v>0</v>
      </c>
      <c r="DS102">
        <v>0</v>
      </c>
      <c r="DT102">
        <v>0</v>
      </c>
      <c r="DU102">
        <v>0</v>
      </c>
      <c r="DV102">
        <v>0</v>
      </c>
      <c r="DW102">
        <v>0</v>
      </c>
      <c r="DX102">
        <v>0</v>
      </c>
      <c r="DY102">
        <v>0</v>
      </c>
      <c r="DZ102">
        <v>0</v>
      </c>
      <c r="EA102">
        <v>0</v>
      </c>
      <c r="EB102">
        <v>0</v>
      </c>
      <c r="EC102">
        <v>0</v>
      </c>
      <c r="ED102">
        <v>0</v>
      </c>
      <c r="EE102">
        <v>0</v>
      </c>
      <c r="EF102">
        <v>0</v>
      </c>
      <c r="EG102">
        <v>0</v>
      </c>
      <c r="EH102">
        <v>0</v>
      </c>
      <c r="EI102">
        <v>0</v>
      </c>
      <c r="EJ102">
        <v>0</v>
      </c>
      <c r="EK102">
        <v>0</v>
      </c>
      <c r="EL102">
        <v>0</v>
      </c>
      <c r="EM102">
        <v>0</v>
      </c>
      <c r="EN102">
        <v>0</v>
      </c>
      <c r="EO102">
        <v>0</v>
      </c>
      <c r="EP102">
        <v>0</v>
      </c>
      <c r="EQ102">
        <v>0</v>
      </c>
      <c r="ER102">
        <v>0</v>
      </c>
      <c r="ES102">
        <v>0</v>
      </c>
      <c r="ET102">
        <v>0</v>
      </c>
      <c r="EU102">
        <v>0</v>
      </c>
      <c r="EV102">
        <v>0</v>
      </c>
      <c r="EW102">
        <v>0</v>
      </c>
      <c r="EX102">
        <v>0</v>
      </c>
      <c r="EY102">
        <v>0</v>
      </c>
      <c r="EZ102">
        <v>0</v>
      </c>
      <c r="FA102">
        <v>0</v>
      </c>
      <c r="FB102">
        <v>0</v>
      </c>
      <c r="FC102">
        <v>0</v>
      </c>
      <c r="FD102">
        <v>0</v>
      </c>
      <c r="FE102">
        <v>0</v>
      </c>
      <c r="FF102">
        <v>0</v>
      </c>
      <c r="FG102">
        <v>0</v>
      </c>
      <c r="FH102">
        <v>0</v>
      </c>
      <c r="FI102">
        <v>0</v>
      </c>
      <c r="FJ102">
        <v>0</v>
      </c>
      <c r="FK102">
        <v>0</v>
      </c>
      <c r="FL102">
        <v>0</v>
      </c>
      <c r="FM102">
        <v>0</v>
      </c>
      <c r="FN102">
        <v>0</v>
      </c>
      <c r="FO102">
        <v>0</v>
      </c>
      <c r="FP102">
        <v>0</v>
      </c>
      <c r="FQ102">
        <v>0</v>
      </c>
      <c r="FR102">
        <v>0</v>
      </c>
      <c r="FS102">
        <v>0</v>
      </c>
      <c r="FT102">
        <v>0</v>
      </c>
      <c r="FU102">
        <v>0</v>
      </c>
      <c r="FV102">
        <v>0</v>
      </c>
      <c r="FW102">
        <v>0</v>
      </c>
      <c r="FX102">
        <v>0</v>
      </c>
      <c r="FY102">
        <v>0</v>
      </c>
      <c r="FZ102">
        <v>0</v>
      </c>
      <c r="GA102">
        <v>0</v>
      </c>
      <c r="GB102">
        <v>0</v>
      </c>
      <c r="GC102">
        <v>0</v>
      </c>
      <c r="GD102">
        <v>0</v>
      </c>
      <c r="GE102">
        <v>0</v>
      </c>
      <c r="GF102">
        <v>0</v>
      </c>
      <c r="GG102">
        <v>0</v>
      </c>
      <c r="GH102">
        <v>0</v>
      </c>
      <c r="GI102">
        <v>0</v>
      </c>
      <c r="GJ102">
        <v>0</v>
      </c>
      <c r="GK102">
        <v>0</v>
      </c>
      <c r="GL102">
        <v>0</v>
      </c>
      <c r="GM102">
        <v>0</v>
      </c>
      <c r="GN102">
        <v>0</v>
      </c>
      <c r="GO102">
        <v>0</v>
      </c>
      <c r="GP102">
        <v>0</v>
      </c>
      <c r="GQ102">
        <v>0</v>
      </c>
      <c r="GR102">
        <v>0</v>
      </c>
      <c r="GS102">
        <v>0</v>
      </c>
      <c r="GT102">
        <v>4705178</v>
      </c>
      <c r="GU102">
        <v>20054</v>
      </c>
    </row>
    <row r="103" spans="1:203" x14ac:dyDescent="0.2">
      <c r="A103" t="str">
        <v>Test 100</v>
      </c>
      <c r="B103" t="str">
        <v>Test compound</v>
      </c>
      <c r="C103" t="str">
        <v>Target Response</v>
      </c>
      <c r="D103">
        <v>0</v>
      </c>
      <c r="E103">
        <v>0</v>
      </c>
      <c r="F103">
        <v>0</v>
      </c>
      <c r="G103">
        <v>0</v>
      </c>
      <c r="H103">
        <v>0</v>
      </c>
      <c r="I103">
        <v>0</v>
      </c>
      <c r="J103">
        <v>0</v>
      </c>
      <c r="K103">
        <v>0</v>
      </c>
      <c r="L103">
        <v>0</v>
      </c>
      <c r="M103">
        <v>0</v>
      </c>
      <c r="N103">
        <v>0</v>
      </c>
      <c r="O103">
        <v>0</v>
      </c>
      <c r="P103">
        <v>0</v>
      </c>
      <c r="Q103">
        <v>0</v>
      </c>
      <c r="R103">
        <v>0</v>
      </c>
      <c r="S103">
        <v>0</v>
      </c>
      <c r="T103">
        <v>0</v>
      </c>
      <c r="U103">
        <v>0</v>
      </c>
      <c r="V103">
        <v>0</v>
      </c>
      <c r="W103">
        <v>0</v>
      </c>
      <c r="X103">
        <v>0</v>
      </c>
      <c r="Y103">
        <v>0</v>
      </c>
      <c r="Z103">
        <v>0</v>
      </c>
      <c r="AA103">
        <v>0</v>
      </c>
      <c r="AB103">
        <v>0</v>
      </c>
      <c r="AC103">
        <v>0</v>
      </c>
      <c r="AD103">
        <v>0</v>
      </c>
      <c r="AE103">
        <v>0</v>
      </c>
      <c r="AF103">
        <v>0</v>
      </c>
      <c r="AG103">
        <v>0</v>
      </c>
      <c r="AH103">
        <v>0</v>
      </c>
      <c r="AI103">
        <v>0</v>
      </c>
      <c r="AJ103">
        <v>0</v>
      </c>
      <c r="AK103">
        <v>0</v>
      </c>
      <c r="AL103">
        <v>0</v>
      </c>
      <c r="AM103">
        <v>0</v>
      </c>
      <c r="AN103">
        <v>0</v>
      </c>
      <c r="AO103">
        <v>0</v>
      </c>
      <c r="AP103">
        <v>0</v>
      </c>
      <c r="AQ103">
        <v>0</v>
      </c>
      <c r="AR103">
        <v>0</v>
      </c>
      <c r="AS103">
        <v>0</v>
      </c>
      <c r="AT103">
        <v>0</v>
      </c>
      <c r="AU103">
        <v>0</v>
      </c>
      <c r="AV103">
        <v>0</v>
      </c>
      <c r="AW103">
        <v>0</v>
      </c>
      <c r="AX103">
        <v>0</v>
      </c>
      <c r="AY103">
        <v>0</v>
      </c>
      <c r="AZ103">
        <v>0</v>
      </c>
      <c r="BA103">
        <v>0</v>
      </c>
      <c r="BB103">
        <v>0</v>
      </c>
      <c r="BC103">
        <v>0</v>
      </c>
      <c r="BD103">
        <v>0</v>
      </c>
      <c r="BE103">
        <v>0</v>
      </c>
      <c r="BF103">
        <v>0</v>
      </c>
      <c r="BG103">
        <v>0</v>
      </c>
      <c r="BH103">
        <v>0</v>
      </c>
      <c r="BI103">
        <v>0</v>
      </c>
      <c r="BJ103">
        <v>0</v>
      </c>
      <c r="BK103">
        <v>0</v>
      </c>
      <c r="BL103">
        <v>0</v>
      </c>
      <c r="BM103">
        <v>0</v>
      </c>
      <c r="BN103">
        <v>0</v>
      </c>
      <c r="BO103">
        <v>0</v>
      </c>
      <c r="BP103">
        <v>0</v>
      </c>
      <c r="BQ103">
        <v>0</v>
      </c>
      <c r="BR103">
        <v>0</v>
      </c>
      <c r="BS103">
        <v>0</v>
      </c>
      <c r="BT103">
        <v>0</v>
      </c>
      <c r="BU103">
        <v>0</v>
      </c>
      <c r="BV103">
        <v>0</v>
      </c>
      <c r="BW103">
        <v>0</v>
      </c>
      <c r="BX103">
        <v>0</v>
      </c>
      <c r="BY103">
        <v>0</v>
      </c>
      <c r="BZ103">
        <v>0</v>
      </c>
      <c r="CA103">
        <v>0</v>
      </c>
      <c r="CB103">
        <v>0</v>
      </c>
      <c r="CC103">
        <v>0</v>
      </c>
      <c r="CD103">
        <v>0</v>
      </c>
      <c r="CE103">
        <v>0</v>
      </c>
      <c r="CF103">
        <v>0</v>
      </c>
      <c r="CG103">
        <v>0</v>
      </c>
      <c r="CH103">
        <v>0</v>
      </c>
      <c r="CI103">
        <v>0</v>
      </c>
      <c r="CJ103">
        <v>0</v>
      </c>
      <c r="CK103">
        <v>0</v>
      </c>
      <c r="CL103">
        <v>0</v>
      </c>
      <c r="CM103">
        <v>0</v>
      </c>
      <c r="CN103">
        <v>0</v>
      </c>
      <c r="CO103">
        <v>0</v>
      </c>
      <c r="CP103">
        <v>0</v>
      </c>
      <c r="CQ103">
        <v>0</v>
      </c>
      <c r="CR103">
        <v>0</v>
      </c>
      <c r="CS103">
        <v>0</v>
      </c>
      <c r="CT103">
        <v>0</v>
      </c>
      <c r="CU103">
        <v>0</v>
      </c>
      <c r="CV103">
        <v>0</v>
      </c>
      <c r="CW103">
        <v>0</v>
      </c>
      <c r="CX103">
        <v>0</v>
      </c>
      <c r="CY103">
        <v>0</v>
      </c>
      <c r="CZ103">
        <v>0</v>
      </c>
      <c r="DA103">
        <v>0</v>
      </c>
      <c r="DB103">
        <v>0</v>
      </c>
      <c r="DC103">
        <v>0</v>
      </c>
      <c r="DD103">
        <v>0</v>
      </c>
      <c r="DE103">
        <v>0</v>
      </c>
      <c r="DF103">
        <v>0</v>
      </c>
      <c r="DG103">
        <v>0</v>
      </c>
      <c r="DH103">
        <v>0</v>
      </c>
      <c r="DI103">
        <v>0</v>
      </c>
      <c r="DJ103">
        <v>0</v>
      </c>
      <c r="DK103">
        <v>0</v>
      </c>
      <c r="DL103">
        <v>0</v>
      </c>
      <c r="DM103">
        <v>0</v>
      </c>
      <c r="DN103">
        <v>0</v>
      </c>
      <c r="DO103">
        <v>0</v>
      </c>
      <c r="DP103">
        <v>0</v>
      </c>
      <c r="DQ103">
        <v>0</v>
      </c>
      <c r="DR103">
        <v>0</v>
      </c>
      <c r="DS103">
        <v>0</v>
      </c>
      <c r="DT103">
        <v>0</v>
      </c>
      <c r="DU103">
        <v>0</v>
      </c>
      <c r="DV103">
        <v>0</v>
      </c>
      <c r="DW103">
        <v>0</v>
      </c>
      <c r="DX103">
        <v>0</v>
      </c>
      <c r="DY103">
        <v>0</v>
      </c>
      <c r="DZ103">
        <v>0</v>
      </c>
      <c r="EA103">
        <v>0</v>
      </c>
      <c r="EB103">
        <v>0</v>
      </c>
      <c r="EC103">
        <v>0</v>
      </c>
      <c r="ED103">
        <v>0</v>
      </c>
      <c r="EE103">
        <v>0</v>
      </c>
      <c r="EF103">
        <v>0</v>
      </c>
      <c r="EG103">
        <v>0</v>
      </c>
      <c r="EH103">
        <v>0</v>
      </c>
      <c r="EI103">
        <v>0</v>
      </c>
      <c r="EJ103">
        <v>0</v>
      </c>
      <c r="EK103">
        <v>0</v>
      </c>
      <c r="EL103">
        <v>0</v>
      </c>
      <c r="EM103">
        <v>0</v>
      </c>
      <c r="EN103">
        <v>0</v>
      </c>
      <c r="EO103">
        <v>0</v>
      </c>
      <c r="EP103">
        <v>0</v>
      </c>
      <c r="EQ103">
        <v>0</v>
      </c>
      <c r="ER103">
        <v>0</v>
      </c>
      <c r="ES103">
        <v>0</v>
      </c>
      <c r="ET103">
        <v>0</v>
      </c>
      <c r="EU103">
        <v>0</v>
      </c>
      <c r="EV103">
        <v>0</v>
      </c>
      <c r="EW103">
        <v>0</v>
      </c>
      <c r="EX103">
        <v>0</v>
      </c>
      <c r="EY103">
        <v>0</v>
      </c>
      <c r="EZ103">
        <v>0</v>
      </c>
      <c r="FA103">
        <v>0</v>
      </c>
      <c r="FB103">
        <v>0</v>
      </c>
      <c r="FC103">
        <v>0</v>
      </c>
      <c r="FD103">
        <v>0</v>
      </c>
      <c r="FE103">
        <v>0</v>
      </c>
      <c r="FF103">
        <v>0</v>
      </c>
      <c r="FG103">
        <v>0</v>
      </c>
      <c r="FH103">
        <v>0</v>
      </c>
      <c r="FI103">
        <v>0</v>
      </c>
      <c r="FJ103">
        <v>0</v>
      </c>
      <c r="FK103">
        <v>0</v>
      </c>
      <c r="FL103">
        <v>0</v>
      </c>
      <c r="FM103">
        <v>0</v>
      </c>
      <c r="FN103">
        <v>0</v>
      </c>
      <c r="FO103">
        <v>0</v>
      </c>
      <c r="FP103">
        <v>0</v>
      </c>
      <c r="FQ103">
        <v>0</v>
      </c>
      <c r="FR103">
        <v>0</v>
      </c>
      <c r="FS103">
        <v>0</v>
      </c>
      <c r="FT103">
        <v>0</v>
      </c>
      <c r="FU103">
        <v>0</v>
      </c>
      <c r="FV103">
        <v>0</v>
      </c>
      <c r="FW103">
        <v>0</v>
      </c>
      <c r="FX103">
        <v>0</v>
      </c>
      <c r="FY103">
        <v>0</v>
      </c>
      <c r="FZ103">
        <v>0</v>
      </c>
      <c r="GA103">
        <v>0</v>
      </c>
      <c r="GB103">
        <v>0</v>
      </c>
      <c r="GC103">
        <v>0</v>
      </c>
      <c r="GD103">
        <v>0</v>
      </c>
      <c r="GE103">
        <v>0</v>
      </c>
      <c r="GF103">
        <v>0</v>
      </c>
      <c r="GG103">
        <v>0</v>
      </c>
      <c r="GH103">
        <v>0</v>
      </c>
      <c r="GI103">
        <v>0</v>
      </c>
      <c r="GJ103">
        <v>0</v>
      </c>
      <c r="GK103">
        <v>0</v>
      </c>
      <c r="GL103">
        <v>0</v>
      </c>
      <c r="GM103">
        <v>0</v>
      </c>
      <c r="GN103">
        <v>0</v>
      </c>
      <c r="GO103">
        <v>0</v>
      </c>
      <c r="GP103">
        <v>0</v>
      </c>
      <c r="GQ103">
        <v>0</v>
      </c>
      <c r="GR103">
        <v>0</v>
      </c>
      <c r="GS103">
        <v>0</v>
      </c>
      <c r="GT103">
        <v>2145572</v>
      </c>
      <c r="GU103">
        <v>4003</v>
      </c>
    </row>
  </sheetData>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02570-689A-4DF4-86A9-4E3033D5FF17}">
  <dimension ref="A1:BS194"/>
  <sheetViews>
    <sheetView topLeftCell="AY6" zoomScaleNormal="100" zoomScaleSheetLayoutView="75" workbookViewId="0">
      <selection activeCell="BO31" sqref="BO31"/>
    </sheetView>
  </sheetViews>
  <sheetFormatPr defaultRowHeight="13.5" customHeight="1" x14ac:dyDescent="0.2"/>
  <cols>
    <col min="1" max="1" width="22.28515625" style="3" customWidth="1"/>
    <col min="2" max="2" width="19.140625" style="3" customWidth="1"/>
    <col min="3" max="3" width="15.42578125" style="3" customWidth="1"/>
    <col min="4" max="4" width="17.42578125" style="3" bestFit="1" customWidth="1"/>
    <col min="5" max="5" width="15.140625" style="3" customWidth="1"/>
    <col min="6" max="6" width="17.42578125" style="3" customWidth="1"/>
    <col min="7" max="7" width="18.5703125" style="2" customWidth="1"/>
    <col min="8" max="8" width="17.42578125" style="1" customWidth="1"/>
    <col min="9" max="13" width="17.5703125" style="1" customWidth="1"/>
    <col min="14" max="16" width="9.140625" style="1"/>
    <col min="17" max="29" width="12" style="1" customWidth="1"/>
    <col min="30" max="30" width="13.7109375" style="1" customWidth="1"/>
    <col min="31" max="32" width="12" style="1" customWidth="1"/>
    <col min="33" max="33" width="18" style="1" bestFit="1" customWidth="1"/>
    <col min="34" max="47" width="13.140625" style="1" customWidth="1"/>
    <col min="48" max="48" width="12.140625" style="1" customWidth="1"/>
    <col min="49" max="51" width="9.140625" style="1"/>
    <col min="52" max="52" width="16.5703125" style="1" bestFit="1" customWidth="1"/>
    <col min="53" max="54" width="11.42578125" style="1" bestFit="1" customWidth="1"/>
    <col min="55" max="55" width="18" style="1" bestFit="1" customWidth="1"/>
    <col min="56" max="57" width="11.42578125" style="1" bestFit="1" customWidth="1"/>
    <col min="58" max="58" width="18" style="1" bestFit="1" customWidth="1"/>
    <col min="59" max="60" width="11.42578125" style="1" bestFit="1" customWidth="1"/>
    <col min="61" max="61" width="18" style="1" bestFit="1" customWidth="1"/>
    <col min="62" max="62" width="9.28515625" style="1" customWidth="1"/>
    <col min="63" max="63" width="10" style="1" customWidth="1"/>
    <col min="64" max="64" width="16.5703125" style="1" bestFit="1" customWidth="1"/>
    <col min="65" max="66" width="9.140625" style="1"/>
    <col min="67" max="67" width="16.5703125" style="1" bestFit="1" customWidth="1"/>
    <col min="68" max="68" width="11.7109375" style="1" bestFit="1" customWidth="1"/>
    <col min="69" max="69" width="12" style="1" bestFit="1" customWidth="1"/>
    <col min="70" max="70" width="11.7109375" style="1" bestFit="1" customWidth="1"/>
    <col min="71" max="71" width="12" style="1" bestFit="1" customWidth="1"/>
    <col min="72" max="16384" width="9.140625" style="1"/>
  </cols>
  <sheetData>
    <row r="1" spans="1:71" s="4" customFormat="1" ht="24.75" customHeight="1" x14ac:dyDescent="0.2">
      <c r="A1" s="161" t="s">
        <v>161</v>
      </c>
      <c r="B1" s="162"/>
      <c r="C1" s="162"/>
      <c r="D1" s="162"/>
      <c r="E1" s="162"/>
      <c r="F1" s="162"/>
      <c r="G1" s="162"/>
      <c r="H1" s="162"/>
      <c r="I1" s="162"/>
      <c r="J1" s="162"/>
      <c r="K1" s="162"/>
      <c r="L1" s="163"/>
      <c r="M1" s="64"/>
      <c r="N1" s="63"/>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row>
    <row r="2" spans="1:71" s="3" customFormat="1" ht="13.5" customHeight="1" x14ac:dyDescent="0.2">
      <c r="F2" s="60"/>
      <c r="G2" s="27"/>
    </row>
    <row r="3" spans="1:71" s="3" customFormat="1" ht="13.5" customHeight="1" x14ac:dyDescent="0.2">
      <c r="A3" s="21" t="s">
        <v>162</v>
      </c>
      <c r="B3" s="61"/>
      <c r="F3" s="60"/>
      <c r="G3" s="27"/>
    </row>
    <row r="4" spans="1:71" s="3" customFormat="1" ht="13.5" customHeight="1" x14ac:dyDescent="0.2">
      <c r="A4" s="21" t="s">
        <v>163</v>
      </c>
      <c r="B4" s="61"/>
      <c r="F4" s="60"/>
      <c r="G4" s="62"/>
    </row>
    <row r="5" spans="1:71" s="3" customFormat="1" ht="13.5" customHeight="1" x14ac:dyDescent="0.2">
      <c r="A5" s="21" t="s">
        <v>164</v>
      </c>
      <c r="B5" s="61"/>
      <c r="F5" s="60"/>
      <c r="G5" s="27"/>
    </row>
    <row r="6" spans="1:71" s="3" customFormat="1" ht="13.5" customHeight="1" x14ac:dyDescent="0.2">
      <c r="A6" s="3" t="s">
        <v>165</v>
      </c>
      <c r="B6" s="59"/>
      <c r="F6" s="60"/>
      <c r="G6" s="27"/>
    </row>
    <row r="7" spans="1:71" s="3" customFormat="1" ht="13.5" customHeight="1" x14ac:dyDescent="0.2">
      <c r="A7" s="75" t="s">
        <v>166</v>
      </c>
      <c r="B7" t="s">
        <v>167</v>
      </c>
      <c r="F7" s="60"/>
      <c r="G7" s="27"/>
    </row>
    <row r="8" spans="1:71" s="3" customFormat="1" ht="13.5" customHeight="1" x14ac:dyDescent="0.2">
      <c r="A8" s="76" t="s">
        <v>168</v>
      </c>
      <c r="B8" s="77" t="s">
        <v>54</v>
      </c>
      <c r="C8" s="57"/>
      <c r="G8" s="35"/>
    </row>
    <row r="9" spans="1:71" s="3" customFormat="1" ht="13.5" customHeight="1" x14ac:dyDescent="0.2">
      <c r="A9" s="58"/>
      <c r="B9" s="57"/>
      <c r="C9" s="57"/>
      <c r="G9" s="35"/>
    </row>
    <row r="10" spans="1:71" s="3" customFormat="1" ht="13.5" customHeight="1" x14ac:dyDescent="0.2">
      <c r="A10" s="58"/>
      <c r="B10" s="57"/>
      <c r="C10" s="57"/>
      <c r="G10" s="35"/>
    </row>
    <row r="11" spans="1:71" s="3" customFormat="1" ht="13.5" customHeight="1" x14ac:dyDescent="0.2">
      <c r="A11" s="58"/>
      <c r="B11" s="57"/>
      <c r="C11" s="57"/>
      <c r="G11" s="35"/>
    </row>
    <row r="12" spans="1:71" s="3" customFormat="1" ht="13.5" customHeight="1" x14ac:dyDescent="0.2">
      <c r="A12" s="58"/>
      <c r="B12" s="57"/>
      <c r="C12" s="57"/>
      <c r="G12" s="35"/>
    </row>
    <row r="13" spans="1:71" s="3" customFormat="1" ht="13.5" customHeight="1" x14ac:dyDescent="0.2">
      <c r="A13" s="58"/>
      <c r="B13" s="57"/>
      <c r="C13" s="57"/>
      <c r="G13" s="35"/>
    </row>
    <row r="14" spans="1:71" s="3" customFormat="1" ht="13.5" customHeight="1" x14ac:dyDescent="0.2">
      <c r="A14" s="58"/>
      <c r="B14" s="57"/>
      <c r="C14" s="57"/>
      <c r="G14" s="35"/>
    </row>
    <row r="15" spans="1:71" ht="18.75" customHeight="1" x14ac:dyDescent="0.2">
      <c r="A15" s="136" t="s">
        <v>169</v>
      </c>
      <c r="B15" s="136"/>
      <c r="C15" s="136"/>
      <c r="D15" s="136"/>
      <c r="E15" s="136"/>
      <c r="F15" s="136"/>
      <c r="G15" s="136"/>
      <c r="H15" s="136"/>
    </row>
    <row r="16" spans="1:71" s="3" customFormat="1" ht="15.75" customHeight="1" x14ac:dyDescent="0.2">
      <c r="A16" s="164" t="s">
        <v>170</v>
      </c>
      <c r="B16" s="164" t="s">
        <v>171</v>
      </c>
      <c r="C16" s="164" t="s">
        <v>172</v>
      </c>
      <c r="D16" s="164" t="s">
        <v>173</v>
      </c>
      <c r="E16" s="167" t="s">
        <v>174</v>
      </c>
      <c r="F16" s="167" t="s">
        <v>175</v>
      </c>
      <c r="G16" s="167" t="s">
        <v>176</v>
      </c>
      <c r="H16" s="169" t="s">
        <v>177</v>
      </c>
      <c r="I16" s="54"/>
      <c r="J16" s="53"/>
      <c r="K16" s="53"/>
      <c r="L16" s="53"/>
      <c r="M16" s="53"/>
      <c r="N16" s="53"/>
      <c r="O16" s="53"/>
      <c r="P16" s="56"/>
      <c r="Q16" s="153" t="s">
        <v>178</v>
      </c>
      <c r="R16" s="154"/>
      <c r="S16" s="154"/>
      <c r="T16" s="155"/>
      <c r="U16" s="153" t="s">
        <v>179</v>
      </c>
      <c r="V16" s="154"/>
      <c r="W16" s="154"/>
      <c r="X16" s="154"/>
      <c r="Y16" s="154"/>
      <c r="Z16" s="155"/>
      <c r="AA16" s="153" t="s">
        <v>180</v>
      </c>
      <c r="AB16" s="154"/>
      <c r="AC16" s="154"/>
      <c r="AD16" s="154"/>
      <c r="AE16" s="154"/>
      <c r="AF16" s="155"/>
      <c r="AG16" s="153" t="s">
        <v>181</v>
      </c>
      <c r="AH16" s="154"/>
      <c r="AI16" s="154"/>
      <c r="AJ16" s="154"/>
      <c r="AK16" s="154"/>
      <c r="AL16" s="154"/>
      <c r="AM16" s="154"/>
      <c r="AN16" s="154"/>
      <c r="AO16" s="155"/>
      <c r="AP16" s="153" t="s">
        <v>181</v>
      </c>
      <c r="AQ16" s="154"/>
      <c r="AR16" s="154"/>
      <c r="AS16" s="154"/>
      <c r="AT16" s="154"/>
      <c r="AU16" s="154"/>
      <c r="AV16" s="154"/>
      <c r="AW16" s="155"/>
      <c r="AX16" s="153" t="s">
        <v>182</v>
      </c>
      <c r="AY16" s="154"/>
      <c r="AZ16" s="154"/>
      <c r="BA16" s="153" t="s">
        <v>182</v>
      </c>
      <c r="BB16" s="154"/>
      <c r="BC16" s="154"/>
      <c r="BD16" s="153" t="s">
        <v>182</v>
      </c>
      <c r="BE16" s="154"/>
      <c r="BF16" s="154"/>
      <c r="BG16" s="153" t="s">
        <v>182</v>
      </c>
      <c r="BH16" s="154"/>
      <c r="BI16" s="154"/>
      <c r="BJ16" s="153" t="s">
        <v>182</v>
      </c>
      <c r="BK16" s="154"/>
      <c r="BL16" s="154"/>
      <c r="BM16" s="153" t="s">
        <v>182</v>
      </c>
      <c r="BN16" s="154"/>
      <c r="BO16" s="155"/>
      <c r="BP16" s="153" t="s">
        <v>183</v>
      </c>
      <c r="BQ16" s="154"/>
      <c r="BR16" s="153" t="s">
        <v>183</v>
      </c>
      <c r="BS16" s="154"/>
    </row>
    <row r="17" spans="1:71" s="3" customFormat="1" ht="13.5" customHeight="1" x14ac:dyDescent="0.2">
      <c r="A17" s="165"/>
      <c r="B17" s="165"/>
      <c r="C17" s="165"/>
      <c r="D17" s="165"/>
      <c r="E17" s="168"/>
      <c r="F17" s="168"/>
      <c r="G17" s="168"/>
      <c r="H17" s="170"/>
      <c r="I17" s="54"/>
      <c r="J17" s="53"/>
      <c r="K17" s="53"/>
      <c r="L17" s="53"/>
      <c r="M17" s="53"/>
      <c r="N17" s="53"/>
      <c r="O17" s="53"/>
      <c r="P17" s="56"/>
      <c r="Q17" s="147"/>
      <c r="R17" s="148"/>
      <c r="S17" s="148"/>
      <c r="T17" s="152"/>
      <c r="U17" s="147"/>
      <c r="V17" s="148"/>
      <c r="W17" s="148"/>
      <c r="X17" s="148"/>
      <c r="Y17" s="148"/>
      <c r="Z17" s="152"/>
      <c r="AA17" s="147"/>
      <c r="AB17" s="148"/>
      <c r="AC17" s="148"/>
      <c r="AD17" s="148"/>
      <c r="AE17" s="148"/>
      <c r="AF17" s="152"/>
      <c r="AG17" s="147" t="s">
        <v>184</v>
      </c>
      <c r="AH17" s="148"/>
      <c r="AI17" s="148"/>
      <c r="AJ17" s="148"/>
      <c r="AK17" s="148"/>
      <c r="AL17" s="148"/>
      <c r="AM17" s="148"/>
      <c r="AN17" s="148"/>
      <c r="AO17" s="152"/>
      <c r="AP17" s="147" t="s">
        <v>185</v>
      </c>
      <c r="AQ17" s="148"/>
      <c r="AR17" s="148"/>
      <c r="AS17" s="148"/>
      <c r="AT17" s="148"/>
      <c r="AU17" s="148"/>
      <c r="AV17" s="148"/>
      <c r="AW17" s="152"/>
      <c r="AX17" s="147" t="s">
        <v>186</v>
      </c>
      <c r="AY17" s="148"/>
      <c r="AZ17" s="148"/>
      <c r="BA17" s="147" t="s">
        <v>187</v>
      </c>
      <c r="BB17" s="148"/>
      <c r="BC17" s="148"/>
      <c r="BD17" s="147" t="s">
        <v>188</v>
      </c>
      <c r="BE17" s="148"/>
      <c r="BF17" s="148"/>
      <c r="BG17" s="147" t="s">
        <v>189</v>
      </c>
      <c r="BH17" s="148"/>
      <c r="BI17" s="148"/>
      <c r="BJ17" s="147" t="s">
        <v>190</v>
      </c>
      <c r="BK17" s="148"/>
      <c r="BL17" s="148"/>
      <c r="BM17" s="147" t="s">
        <v>191</v>
      </c>
      <c r="BN17" s="148"/>
      <c r="BO17" s="152"/>
      <c r="BP17" s="147" t="s">
        <v>190</v>
      </c>
      <c r="BQ17" s="148"/>
      <c r="BR17" s="147" t="s">
        <v>191</v>
      </c>
      <c r="BS17" s="148"/>
    </row>
    <row r="18" spans="1:71" s="3" customFormat="1" ht="13.5" customHeight="1" x14ac:dyDescent="0.2">
      <c r="A18" s="166"/>
      <c r="B18" s="166"/>
      <c r="C18" s="166"/>
      <c r="D18" s="166"/>
      <c r="E18" s="55" t="s">
        <v>192</v>
      </c>
      <c r="F18" s="55" t="s">
        <v>193</v>
      </c>
      <c r="G18" s="55" t="s">
        <v>194</v>
      </c>
      <c r="H18" s="51" t="s">
        <v>195</v>
      </c>
      <c r="I18" s="54"/>
      <c r="J18" s="53"/>
      <c r="K18" s="53"/>
      <c r="L18" s="53"/>
      <c r="M18" s="53"/>
      <c r="N18" s="53"/>
      <c r="O18" s="17" t="s">
        <v>196</v>
      </c>
      <c r="P18" s="17" t="s">
        <v>197</v>
      </c>
      <c r="Q18" s="17" t="s">
        <v>176</v>
      </c>
      <c r="R18" s="17" t="s">
        <v>198</v>
      </c>
      <c r="S18" s="17" t="s">
        <v>199</v>
      </c>
      <c r="T18" s="17" t="s">
        <v>200</v>
      </c>
      <c r="U18" s="51" t="s">
        <v>201</v>
      </c>
      <c r="V18" s="51" t="s">
        <v>202</v>
      </c>
      <c r="W18" s="51" t="s">
        <v>203</v>
      </c>
      <c r="X18" s="51" t="s">
        <v>204</v>
      </c>
      <c r="Y18" s="51" t="s">
        <v>205</v>
      </c>
      <c r="Z18" s="51" t="s">
        <v>206</v>
      </c>
      <c r="AA18" s="51" t="s">
        <v>207</v>
      </c>
      <c r="AB18" s="51" t="s">
        <v>202</v>
      </c>
      <c r="AC18" s="51" t="s">
        <v>203</v>
      </c>
      <c r="AD18" s="51" t="s">
        <v>204</v>
      </c>
      <c r="AE18" s="51" t="s">
        <v>205</v>
      </c>
      <c r="AF18" s="51" t="s">
        <v>206</v>
      </c>
      <c r="AG18" s="52" t="s">
        <v>201</v>
      </c>
      <c r="AH18" s="51" t="s">
        <v>203</v>
      </c>
      <c r="AI18" s="51" t="s">
        <v>204</v>
      </c>
      <c r="AJ18" s="51" t="s">
        <v>202</v>
      </c>
      <c r="AK18" s="51" t="s">
        <v>205</v>
      </c>
      <c r="AL18" s="13" t="s">
        <v>208</v>
      </c>
      <c r="AM18" s="13" t="s">
        <v>209</v>
      </c>
      <c r="AN18" s="13" t="s">
        <v>210</v>
      </c>
      <c r="AO18" s="51" t="s">
        <v>206</v>
      </c>
      <c r="AP18" s="51" t="s">
        <v>207</v>
      </c>
      <c r="AQ18" s="51" t="s">
        <v>203</v>
      </c>
      <c r="AR18" s="51" t="s">
        <v>204</v>
      </c>
      <c r="AS18" s="51" t="s">
        <v>202</v>
      </c>
      <c r="AT18" s="51" t="s">
        <v>205</v>
      </c>
      <c r="AU18" s="13" t="s">
        <v>208</v>
      </c>
      <c r="AV18" s="13" t="s">
        <v>209</v>
      </c>
      <c r="AW18" s="13" t="s">
        <v>210</v>
      </c>
      <c r="AX18" s="51" t="s">
        <v>211</v>
      </c>
      <c r="AY18" s="51" t="s">
        <v>212</v>
      </c>
      <c r="AZ18" s="51" t="s">
        <v>213</v>
      </c>
      <c r="BA18" s="51" t="s">
        <v>211</v>
      </c>
      <c r="BB18" s="51" t="s">
        <v>212</v>
      </c>
      <c r="BC18" s="51" t="s">
        <v>213</v>
      </c>
      <c r="BD18" s="51" t="s">
        <v>211</v>
      </c>
      <c r="BE18" s="51" t="s">
        <v>212</v>
      </c>
      <c r="BF18" s="51" t="s">
        <v>213</v>
      </c>
      <c r="BG18" s="51" t="s">
        <v>211</v>
      </c>
      <c r="BH18" s="51" t="s">
        <v>212</v>
      </c>
      <c r="BI18" s="51" t="s">
        <v>213</v>
      </c>
      <c r="BJ18" s="51" t="s">
        <v>211</v>
      </c>
      <c r="BK18" s="51" t="s">
        <v>212</v>
      </c>
      <c r="BL18" s="51" t="s">
        <v>213</v>
      </c>
      <c r="BM18" s="13" t="s">
        <v>211</v>
      </c>
      <c r="BN18" s="13" t="s">
        <v>212</v>
      </c>
      <c r="BO18" s="13" t="s">
        <v>213</v>
      </c>
      <c r="BP18" s="13" t="s">
        <v>214</v>
      </c>
      <c r="BQ18" s="13" t="s">
        <v>215</v>
      </c>
      <c r="BR18" s="13" t="s">
        <v>214</v>
      </c>
      <c r="BS18" s="13" t="s">
        <v>215</v>
      </c>
    </row>
    <row r="19" spans="1:71" s="3" customFormat="1" ht="13.5" customHeight="1" x14ac:dyDescent="0.25">
      <c r="A19" s="86">
        <f>INDEX('Cal Data Formatted'!B4:GU4, MATCH('ISTD Template'!$B$7,'Cal Data Formatted'!$B$3:$GU$3, 0))</f>
        <v>10181</v>
      </c>
      <c r="B19" s="50">
        <f>INDEX('Cal Data Formatted'!B4:GU4, MATCH('ISTD Template'!$B$8,'Cal Data Formatted'!$B$3:$GU$3, 0))</f>
        <v>1130130</v>
      </c>
      <c r="C19" s="50">
        <f>INDEX('Cal Data Formatted'!B52:GU52, MATCH('ISTD Template'!$B$7,'Cal Data Formatted'!$B$3:$GU$3, 0))</f>
        <v>0.5</v>
      </c>
      <c r="D19" s="78">
        <f>INDEX('Cal Data Formatted'!B52:GU52, MATCH('ISTD Template'!$B$8,'Cal Data Formatted'!$B$3:$GU$3, 0))</f>
        <v>40</v>
      </c>
      <c r="E19" s="49">
        <f t="shared" ref="E19:E28" si="0">A19/B19</f>
        <v>9.0086981143762228E-3</v>
      </c>
      <c r="F19" s="49">
        <f t="shared" ref="F19:F28" si="1">C19/D19</f>
        <v>1.2500000000000001E-2</v>
      </c>
      <c r="G19" s="49">
        <f t="shared" ref="G19:G28" si="2">F19^2</f>
        <v>1.5625000000000003E-4</v>
      </c>
      <c r="H19" s="7">
        <f t="shared" ref="H19:H28" si="3">(A19*D19)/(B19*C19)</f>
        <v>0.72069584915009777</v>
      </c>
      <c r="I19" s="48"/>
      <c r="J19" s="35"/>
      <c r="K19" s="35"/>
      <c r="L19" s="35"/>
      <c r="M19" s="35"/>
      <c r="N19" s="35"/>
      <c r="O19" s="87">
        <v>1</v>
      </c>
      <c r="P19" s="89">
        <v>1</v>
      </c>
      <c r="Q19" s="82">
        <f t="shared" ref="Q19:Q28" si="4">POWER(F19,2)</f>
        <v>1.5625000000000003E-4</v>
      </c>
      <c r="R19" s="82">
        <f t="shared" ref="R19:R28" si="5">E19^2</f>
        <v>8.1156641715965705E-5</v>
      </c>
      <c r="S19" s="82">
        <f t="shared" ref="S19:S28" si="6">E19*F19</f>
        <v>1.1260872642970278E-4</v>
      </c>
      <c r="T19" s="89">
        <v>1</v>
      </c>
      <c r="U19" s="90">
        <f t="shared" ref="U19:U28" si="7">1/F19</f>
        <v>80</v>
      </c>
      <c r="V19" s="91">
        <f t="shared" ref="V19:V28" si="8">U19*F19*E19</f>
        <v>9.0086981143762228E-3</v>
      </c>
      <c r="W19" s="92">
        <f t="shared" ref="W19:W28" si="9">U19*F19</f>
        <v>1</v>
      </c>
      <c r="X19" s="91">
        <f t="shared" ref="X19:X28" si="10">U19*E19</f>
        <v>0.72069584915009788</v>
      </c>
      <c r="Y19" s="93">
        <f>U19*Q19</f>
        <v>1.2500000000000002E-2</v>
      </c>
      <c r="Z19" s="93">
        <f>U19*R19</f>
        <v>6.4925313372772566E-3</v>
      </c>
      <c r="AA19" s="89">
        <f>1/Q19</f>
        <v>6399.9999999999991</v>
      </c>
      <c r="AB19" s="91">
        <f t="shared" ref="AB19:AB28" si="11">AA19*F19*E19</f>
        <v>0.72069584915009788</v>
      </c>
      <c r="AC19" s="92">
        <f t="shared" ref="AC19:AC28" si="12">AA19*F19</f>
        <v>80</v>
      </c>
      <c r="AD19" s="91">
        <f t="shared" ref="AD19:AD28" si="13">AA19*E19</f>
        <v>57.655667932007816</v>
      </c>
      <c r="AE19" s="93">
        <f>AA19*Q19</f>
        <v>1</v>
      </c>
      <c r="AF19" s="93">
        <f>AA19*R19</f>
        <v>0.51940250698218049</v>
      </c>
      <c r="AG19" s="94">
        <f t="shared" ref="AG19:AG28" si="14">1/F19</f>
        <v>80</v>
      </c>
      <c r="AH19" s="91">
        <f t="shared" ref="AH19:AH28" si="15">AG19*F19</f>
        <v>1</v>
      </c>
      <c r="AI19" s="92">
        <f t="shared" ref="AI19:AI28" si="16">AG19*E19</f>
        <v>0.72069584915009788</v>
      </c>
      <c r="AJ19" s="91">
        <f t="shared" ref="AJ19:AJ28" si="17">AG19*F19*E19</f>
        <v>9.0086981143762228E-3</v>
      </c>
      <c r="AK19" s="91">
        <f t="shared" ref="AK19:AK28" si="18">AG19*F19^2</f>
        <v>1.2500000000000002E-2</v>
      </c>
      <c r="AL19" s="91">
        <f t="shared" ref="AL19:AL28" si="19">AG19*F19^3</f>
        <v>1.5625000000000003E-4</v>
      </c>
      <c r="AM19" s="91">
        <f t="shared" ref="AM19:AM28" si="20">AG19*F19^4</f>
        <v>1.9531250000000009E-6</v>
      </c>
      <c r="AN19" s="91">
        <f t="shared" ref="AN19:AN28" si="21">AG19*F19^2*E19</f>
        <v>1.1260872642970281E-4</v>
      </c>
      <c r="AO19" s="91">
        <f t="shared" ref="AO19:AO28" si="22">AG19*E19^2</f>
        <v>6.4925313372772566E-3</v>
      </c>
      <c r="AP19" s="94">
        <f t="shared" ref="AP19:AP28" si="23">1/G19</f>
        <v>6399.9999999999991</v>
      </c>
      <c r="AQ19" s="91">
        <f t="shared" ref="AQ19:AQ28" si="24">AP19*F19</f>
        <v>80</v>
      </c>
      <c r="AR19" s="92">
        <f t="shared" ref="AR19:AR28" si="25">AP19*E19</f>
        <v>57.655667932007816</v>
      </c>
      <c r="AS19" s="91">
        <f t="shared" ref="AS19:AS28" si="26">AP19*F19*E19</f>
        <v>0.72069584915009788</v>
      </c>
      <c r="AT19" s="91">
        <f t="shared" ref="AT19:AT28" si="27">AP19*F19^2</f>
        <v>1</v>
      </c>
      <c r="AU19" s="91">
        <f t="shared" ref="AU19:AU28" si="28">AP19*F19^3</f>
        <v>1.2500000000000001E-2</v>
      </c>
      <c r="AV19" s="91">
        <f t="shared" ref="AV19:AV28" si="29">AP19*F19^4</f>
        <v>1.5625000000000006E-4</v>
      </c>
      <c r="AW19" s="91">
        <f t="shared" ref="AW19:AW28" si="30">AP19*F19^2*E19</f>
        <v>9.0086981143762228E-3</v>
      </c>
      <c r="AX19" s="91">
        <f t="shared" ref="AX19:AX28" si="31">G52</f>
        <v>1.3990022543863343</v>
      </c>
      <c r="AY19" s="91">
        <f t="shared" ref="AY19:AY28" si="32">(AX19-C19)/C19</f>
        <v>1.7980045087726686</v>
      </c>
      <c r="AZ19" s="91">
        <f t="shared" ref="AZ19:AZ28" si="33">AY19^2/($P$31-2)</f>
        <v>0.40410252669585567</v>
      </c>
      <c r="BA19" s="91">
        <f t="shared" ref="BA19:BA28" si="34">H52</f>
        <v>0.58320188310028243</v>
      </c>
      <c r="BB19" s="91">
        <f t="shared" ref="BB19:BB28" si="35">(BA19-C19)/C19</f>
        <v>0.16640376620056485</v>
      </c>
      <c r="BC19" s="91">
        <f t="shared" ref="BC19:BC28" si="36">BB19^2/($P$31-2)</f>
        <v>3.461276675716531E-3</v>
      </c>
      <c r="BD19" s="91">
        <f t="shared" ref="BD19:BD28" si="37">I52</f>
        <v>0.52394947106971879</v>
      </c>
      <c r="BE19" s="91">
        <f t="shared" ref="BE19:BE28" si="38">(BD19-C19)/C19</f>
        <v>4.7898942139437573E-2</v>
      </c>
      <c r="BF19" s="91">
        <f t="shared" ref="BF19:BF28" si="39">BE19^2/($P$31-2)</f>
        <v>2.8678858225964854E-4</v>
      </c>
      <c r="BG19" s="91">
        <f t="shared" ref="BG19:BG28" si="40">J52</f>
        <v>0.56393239012757845</v>
      </c>
      <c r="BH19" s="91">
        <f t="shared" ref="BH19:BH28" si="41">(BG19-C19)/C19</f>
        <v>0.12786478025515691</v>
      </c>
      <c r="BI19" s="91">
        <f>BH19^2/($P$31-3)</f>
        <v>2.3356288613856522E-3</v>
      </c>
      <c r="BJ19" s="91">
        <f>K52</f>
        <v>0.56249789740402201</v>
      </c>
      <c r="BK19" s="91">
        <f t="shared" ref="BK19:BK28" si="42">(BJ19-C19)/C19</f>
        <v>0.12499579480804401</v>
      </c>
      <c r="BL19" s="91">
        <f>BK19^2/($P$31-3)</f>
        <v>2.2319926742420918E-3</v>
      </c>
      <c r="BM19" s="91">
        <f>L52</f>
        <v>0.52081785662379743</v>
      </c>
      <c r="BN19" s="91">
        <f t="shared" ref="BN19:BN28" si="43">(BM19-C19)/C19</f>
        <v>4.1635713247594852E-2</v>
      </c>
      <c r="BO19" s="91">
        <f>BN19^2/($P$31-3)</f>
        <v>2.4764751680513507E-4</v>
      </c>
      <c r="BP19" s="91">
        <f t="shared" ref="BP19:BP28" si="44">(E19-F$43*G19-F$44*F19-F$45)^2</f>
        <v>9.7016335338025319E-7</v>
      </c>
      <c r="BQ19" s="91">
        <f t="shared" ref="BQ19:BQ28" si="45">(E19-AVERAGE(E$19:E$27))^2</f>
        <v>3.6953532120383699</v>
      </c>
      <c r="BR19" s="91">
        <f t="shared" ref="BR19:BR28" si="46">(E19-G$43*G19-G$44*F19-G$45)^2</f>
        <v>1.0036310692422645E-7</v>
      </c>
      <c r="BS19" s="91">
        <f t="shared" ref="BS19:BS28" si="47">(E19-AVERAGE(E$19:E$27))^2</f>
        <v>3.6953532120383699</v>
      </c>
    </row>
    <row r="20" spans="1:71" s="3" customFormat="1" ht="13.5" customHeight="1" x14ac:dyDescent="0.25">
      <c r="A20" s="86">
        <f>INDEX('Cal Data Formatted'!B5:GU5, MATCH('ISTD Template'!$B$7,'Cal Data Formatted'!$B$3:$GU$3, 0))</f>
        <v>19153</v>
      </c>
      <c r="B20" s="50">
        <f>INDEX('Cal Data Formatted'!B5:GU5, MATCH('ISTD Template'!$B$8,'Cal Data Formatted'!$B$3:$GU$3, 0))</f>
        <v>1268481</v>
      </c>
      <c r="C20" s="50">
        <f>INDEX('Cal Data Formatted'!B53:GU53, MATCH('ISTD Template'!$B$7,'Cal Data Formatted'!$B$3:$GU$3, 0))</f>
        <v>1</v>
      </c>
      <c r="D20" s="78">
        <f>INDEX('Cal Data Formatted'!B53:GU53, MATCH('ISTD Template'!$B$8,'Cal Data Formatted'!$B$3:$GU$3, 0))</f>
        <v>40</v>
      </c>
      <c r="E20" s="49">
        <f t="shared" si="0"/>
        <v>1.5099161910978565E-2</v>
      </c>
      <c r="F20" s="49">
        <f t="shared" si="1"/>
        <v>2.5000000000000001E-2</v>
      </c>
      <c r="G20" s="49">
        <f t="shared" si="2"/>
        <v>6.2500000000000012E-4</v>
      </c>
      <c r="H20" s="7">
        <f t="shared" si="3"/>
        <v>0.60396647643914259</v>
      </c>
      <c r="I20" s="48"/>
      <c r="J20" s="35"/>
      <c r="K20" s="35"/>
      <c r="L20" s="35"/>
      <c r="M20" s="35"/>
      <c r="N20" s="35"/>
      <c r="O20" s="87">
        <v>2</v>
      </c>
      <c r="P20" s="89">
        <v>1</v>
      </c>
      <c r="Q20" s="82">
        <f t="shared" si="4"/>
        <v>6.2500000000000012E-4</v>
      </c>
      <c r="R20" s="82">
        <f t="shared" si="5"/>
        <v>2.2798469041394588E-4</v>
      </c>
      <c r="S20" s="82">
        <f t="shared" si="6"/>
        <v>3.7747904777446414E-4</v>
      </c>
      <c r="T20" s="89">
        <v>1</v>
      </c>
      <c r="U20" s="90">
        <f t="shared" si="7"/>
        <v>40</v>
      </c>
      <c r="V20" s="91">
        <f t="shared" si="8"/>
        <v>1.5099161910978565E-2</v>
      </c>
      <c r="W20" s="92">
        <f t="shared" si="9"/>
        <v>1</v>
      </c>
      <c r="X20" s="91">
        <f t="shared" si="10"/>
        <v>0.60396647643914259</v>
      </c>
      <c r="Y20" s="91">
        <f>U20*Q20</f>
        <v>2.5000000000000005E-2</v>
      </c>
      <c r="Z20" s="91">
        <f>U20*R20</f>
        <v>9.1193876165578357E-3</v>
      </c>
      <c r="AA20" s="89">
        <f>1/Q20</f>
        <v>1599.9999999999998</v>
      </c>
      <c r="AB20" s="91">
        <f t="shared" si="11"/>
        <v>0.60396647643914259</v>
      </c>
      <c r="AC20" s="92">
        <f t="shared" si="12"/>
        <v>40</v>
      </c>
      <c r="AD20" s="91">
        <f t="shared" si="13"/>
        <v>24.1586590575657</v>
      </c>
      <c r="AE20" s="93">
        <f>AA20*Q20</f>
        <v>1</v>
      </c>
      <c r="AF20" s="93">
        <f>AA20*R20</f>
        <v>0.36477550466231334</v>
      </c>
      <c r="AG20" s="94">
        <f t="shared" si="14"/>
        <v>40</v>
      </c>
      <c r="AH20" s="91">
        <f t="shared" si="15"/>
        <v>1</v>
      </c>
      <c r="AI20" s="92">
        <f t="shared" si="16"/>
        <v>0.60396647643914259</v>
      </c>
      <c r="AJ20" s="91">
        <f t="shared" si="17"/>
        <v>1.5099161910978565E-2</v>
      </c>
      <c r="AK20" s="91">
        <f t="shared" si="18"/>
        <v>2.5000000000000005E-2</v>
      </c>
      <c r="AL20" s="91">
        <f t="shared" si="19"/>
        <v>6.2500000000000012E-4</v>
      </c>
      <c r="AM20" s="91">
        <f t="shared" si="20"/>
        <v>1.5625000000000007E-5</v>
      </c>
      <c r="AN20" s="91">
        <f t="shared" si="21"/>
        <v>3.7747904777446419E-4</v>
      </c>
      <c r="AO20" s="91">
        <f t="shared" si="22"/>
        <v>9.1193876165578357E-3</v>
      </c>
      <c r="AP20" s="94">
        <f t="shared" si="23"/>
        <v>1599.9999999999998</v>
      </c>
      <c r="AQ20" s="91">
        <f t="shared" si="24"/>
        <v>40</v>
      </c>
      <c r="AR20" s="92">
        <f t="shared" si="25"/>
        <v>24.1586590575657</v>
      </c>
      <c r="AS20" s="91">
        <f t="shared" si="26"/>
        <v>0.60396647643914259</v>
      </c>
      <c r="AT20" s="91">
        <f t="shared" si="27"/>
        <v>1</v>
      </c>
      <c r="AU20" s="91">
        <f t="shared" si="28"/>
        <v>2.5000000000000001E-2</v>
      </c>
      <c r="AV20" s="91">
        <f t="shared" si="29"/>
        <v>6.2500000000000023E-4</v>
      </c>
      <c r="AW20" s="91">
        <f t="shared" si="30"/>
        <v>1.5099161910978565E-2</v>
      </c>
      <c r="AX20" s="91">
        <f t="shared" si="31"/>
        <v>1.7766540726639186</v>
      </c>
      <c r="AY20" s="91">
        <f t="shared" si="32"/>
        <v>0.77665407266391862</v>
      </c>
      <c r="AZ20" s="91">
        <f t="shared" si="33"/>
        <v>7.5398943573181429E-2</v>
      </c>
      <c r="BA20" s="91">
        <f t="shared" si="34"/>
        <v>0.96281291625080567</v>
      </c>
      <c r="BB20" s="91">
        <f t="shared" si="35"/>
        <v>-3.7187083749194327E-2</v>
      </c>
      <c r="BC20" s="91">
        <f t="shared" si="36"/>
        <v>1.7285989972119911E-4</v>
      </c>
      <c r="BD20" s="91">
        <f t="shared" si="37"/>
        <v>0.91235140732107378</v>
      </c>
      <c r="BE20" s="91">
        <f t="shared" si="38"/>
        <v>-8.7648592678926218E-2</v>
      </c>
      <c r="BF20" s="91">
        <f t="shared" si="39"/>
        <v>9.6028447482453987E-4</v>
      </c>
      <c r="BG20" s="91">
        <f t="shared" si="40"/>
        <v>0.95035839429952484</v>
      </c>
      <c r="BH20" s="91">
        <f t="shared" si="41"/>
        <v>-4.9641605700475155E-2</v>
      </c>
      <c r="BI20" s="91">
        <f t="shared" ref="BI20:BI28" si="48">BH20^2/($P$31-3)</f>
        <v>3.5204128807449252E-4</v>
      </c>
      <c r="BJ20" s="91">
        <f t="shared" ref="BJ20:BJ27" si="49">K53</f>
        <v>0.94893903020055748</v>
      </c>
      <c r="BK20" s="91">
        <f t="shared" si="42"/>
        <v>-5.1060969799442524E-2</v>
      </c>
      <c r="BL20" s="91">
        <f t="shared" ref="BL20:BL28" si="50">BK20^2/($P$31-3)</f>
        <v>3.7246037669422591E-4</v>
      </c>
      <c r="BM20" s="91">
        <f t="shared" ref="BM20:BM27" si="51">L53</f>
        <v>0.92101233528815185</v>
      </c>
      <c r="BN20" s="91">
        <f t="shared" si="43"/>
        <v>-7.8987664711848149E-2</v>
      </c>
      <c r="BO20" s="91">
        <f t="shared" ref="BO20:BO28" si="52">BN20^2/($P$31-3)</f>
        <v>8.9129302523304876E-4</v>
      </c>
      <c r="BP20" s="91">
        <f t="shared" si="44"/>
        <v>6.4763697293672709E-7</v>
      </c>
      <c r="BQ20" s="91">
        <f t="shared" si="45"/>
        <v>3.6719745413998415</v>
      </c>
      <c r="BR20" s="91">
        <f t="shared" si="46"/>
        <v>1.4452446467449076E-6</v>
      </c>
      <c r="BS20" s="91">
        <f t="shared" si="47"/>
        <v>3.6719745413998415</v>
      </c>
    </row>
    <row r="21" spans="1:71" s="3" customFormat="1" ht="13.5" customHeight="1" x14ac:dyDescent="0.25">
      <c r="A21" s="86">
        <f>INDEX('Cal Data Formatted'!B6:GU6, MATCH('ISTD Template'!$B$7,'Cal Data Formatted'!$B$3:$GU$3, 0))</f>
        <v>175874</v>
      </c>
      <c r="B21" s="50">
        <f>INDEX('Cal Data Formatted'!B6:GU6, MATCH('ISTD Template'!$B$8,'Cal Data Formatted'!$B$3:$GU$3, 0))</f>
        <v>1222345</v>
      </c>
      <c r="C21" s="50">
        <f>INDEX('Cal Data Formatted'!B54:GU54, MATCH('ISTD Template'!$B$7,'Cal Data Formatted'!$B$3:$GU$3, 0))</f>
        <v>10</v>
      </c>
      <c r="D21" s="78">
        <f>INDEX('Cal Data Formatted'!B54:GU54, MATCH('ISTD Template'!$B$8,'Cal Data Formatted'!$B$3:$GU$3, 0))</f>
        <v>40</v>
      </c>
      <c r="E21" s="49">
        <f t="shared" si="0"/>
        <v>0.14388245544424855</v>
      </c>
      <c r="F21" s="49">
        <f t="shared" si="1"/>
        <v>0.25</v>
      </c>
      <c r="G21" s="49">
        <f t="shared" si="2"/>
        <v>6.25E-2</v>
      </c>
      <c r="H21" s="7">
        <f t="shared" si="3"/>
        <v>0.57552982177699419</v>
      </c>
      <c r="I21" s="48"/>
      <c r="J21" s="35"/>
      <c r="K21" s="35"/>
      <c r="L21" s="35"/>
      <c r="M21" s="35"/>
      <c r="N21" s="35"/>
      <c r="O21" s="87">
        <v>3</v>
      </c>
      <c r="P21" s="89">
        <v>1</v>
      </c>
      <c r="Q21" s="82">
        <f t="shared" si="4"/>
        <v>6.25E-2</v>
      </c>
      <c r="R21" s="82">
        <f t="shared" si="5"/>
        <v>2.0702160984666169E-2</v>
      </c>
      <c r="S21" s="82">
        <f t="shared" si="6"/>
        <v>3.5970613861062137E-2</v>
      </c>
      <c r="T21" s="89">
        <v>1</v>
      </c>
      <c r="U21" s="90">
        <f t="shared" si="7"/>
        <v>4</v>
      </c>
      <c r="V21" s="91">
        <f t="shared" si="8"/>
        <v>0.14388245544424855</v>
      </c>
      <c r="W21" s="92">
        <f t="shared" si="9"/>
        <v>1</v>
      </c>
      <c r="X21" s="91">
        <f t="shared" si="10"/>
        <v>0.57552982177699419</v>
      </c>
      <c r="Y21" s="91">
        <f>U21*Q21</f>
        <v>0.25</v>
      </c>
      <c r="Z21" s="91">
        <f>U21*R21</f>
        <v>8.2808643938664675E-2</v>
      </c>
      <c r="AA21" s="89">
        <f>1/Q21</f>
        <v>16</v>
      </c>
      <c r="AB21" s="91">
        <f t="shared" si="11"/>
        <v>0.57552982177699419</v>
      </c>
      <c r="AC21" s="92">
        <f t="shared" si="12"/>
        <v>4</v>
      </c>
      <c r="AD21" s="91">
        <f t="shared" si="13"/>
        <v>2.3021192871079768</v>
      </c>
      <c r="AE21" s="93">
        <f>AA21*Q21</f>
        <v>1</v>
      </c>
      <c r="AF21" s="93">
        <f>AA21*R21</f>
        <v>0.3312345757546587</v>
      </c>
      <c r="AG21" s="94">
        <f t="shared" si="14"/>
        <v>4</v>
      </c>
      <c r="AH21" s="91">
        <f t="shared" si="15"/>
        <v>1</v>
      </c>
      <c r="AI21" s="92">
        <f t="shared" si="16"/>
        <v>0.57552982177699419</v>
      </c>
      <c r="AJ21" s="91">
        <f t="shared" si="17"/>
        <v>0.14388245544424855</v>
      </c>
      <c r="AK21" s="91">
        <f t="shared" si="18"/>
        <v>0.25</v>
      </c>
      <c r="AL21" s="91">
        <f t="shared" si="19"/>
        <v>6.25E-2</v>
      </c>
      <c r="AM21" s="91">
        <f t="shared" si="20"/>
        <v>1.5625E-2</v>
      </c>
      <c r="AN21" s="91">
        <f t="shared" si="21"/>
        <v>3.5970613861062137E-2</v>
      </c>
      <c r="AO21" s="91">
        <f t="shared" si="22"/>
        <v>8.2808643938664675E-2</v>
      </c>
      <c r="AP21" s="94">
        <f t="shared" si="23"/>
        <v>16</v>
      </c>
      <c r="AQ21" s="91">
        <f t="shared" si="24"/>
        <v>4</v>
      </c>
      <c r="AR21" s="92">
        <f t="shared" si="25"/>
        <v>2.3021192871079768</v>
      </c>
      <c r="AS21" s="91">
        <f t="shared" si="26"/>
        <v>0.57552982177699419</v>
      </c>
      <c r="AT21" s="91">
        <f t="shared" si="27"/>
        <v>1</v>
      </c>
      <c r="AU21" s="91">
        <f t="shared" si="28"/>
        <v>0.25</v>
      </c>
      <c r="AV21" s="91">
        <f t="shared" si="29"/>
        <v>6.25E-2</v>
      </c>
      <c r="AW21" s="91">
        <f t="shared" si="30"/>
        <v>0.14388245544424855</v>
      </c>
      <c r="AX21" s="91">
        <f t="shared" si="31"/>
        <v>9.7621288395851469</v>
      </c>
      <c r="AY21" s="91">
        <f t="shared" si="32"/>
        <v>-2.3787116041485312E-2</v>
      </c>
      <c r="AZ21" s="91">
        <f t="shared" si="33"/>
        <v>7.0728361196385983E-5</v>
      </c>
      <c r="BA21" s="91">
        <f t="shared" si="34"/>
        <v>8.9897154220935285</v>
      </c>
      <c r="BB21" s="91">
        <f t="shared" si="35"/>
        <v>-0.10102845779064715</v>
      </c>
      <c r="BC21" s="91">
        <f t="shared" si="36"/>
        <v>1.2758436604445715E-3</v>
      </c>
      <c r="BD21" s="91">
        <f t="shared" si="37"/>
        <v>9.1251381893479042</v>
      </c>
      <c r="BE21" s="91">
        <f t="shared" si="38"/>
        <v>-8.7486181065209584E-2</v>
      </c>
      <c r="BF21" s="91">
        <f t="shared" si="39"/>
        <v>9.5672898467182954E-4</v>
      </c>
      <c r="BG21" s="91">
        <f t="shared" si="40"/>
        <v>9.1177892706911798</v>
      </c>
      <c r="BH21" s="91">
        <f t="shared" si="41"/>
        <v>-8.8221072930882022E-2</v>
      </c>
      <c r="BI21" s="91">
        <f t="shared" si="48"/>
        <v>1.1118511012965721E-3</v>
      </c>
      <c r="BJ21" s="91">
        <f t="shared" si="49"/>
        <v>9.1166833864233858</v>
      </c>
      <c r="BK21" s="91">
        <f t="shared" si="42"/>
        <v>-8.833166135766142E-2</v>
      </c>
      <c r="BL21" s="91">
        <f t="shared" si="50"/>
        <v>1.1146403426006537E-3</v>
      </c>
      <c r="BM21" s="91">
        <f t="shared" si="51"/>
        <v>9.3716025551038555</v>
      </c>
      <c r="BN21" s="91">
        <f t="shared" si="43"/>
        <v>-6.2839744489614449E-2</v>
      </c>
      <c r="BO21" s="91">
        <f t="shared" si="52"/>
        <v>5.6411906964571842E-4</v>
      </c>
      <c r="BP21" s="91">
        <f t="shared" si="44"/>
        <v>1.9415575071454305E-4</v>
      </c>
      <c r="BQ21" s="91">
        <f t="shared" si="45"/>
        <v>3.1950003616848579</v>
      </c>
      <c r="BR21" s="91">
        <f t="shared" si="46"/>
        <v>9.1966386435752545E-5</v>
      </c>
      <c r="BS21" s="91">
        <f t="shared" si="47"/>
        <v>3.1950003616848579</v>
      </c>
    </row>
    <row r="22" spans="1:71" s="3" customFormat="1" ht="13.5" customHeight="1" x14ac:dyDescent="0.25">
      <c r="A22" s="86">
        <f>INDEX('Cal Data Formatted'!B7:GU7, MATCH('ISTD Template'!$B$7,'Cal Data Formatted'!$B$3:$GU$3, 0))</f>
        <v>453485</v>
      </c>
      <c r="B22" s="50">
        <f>INDEX('Cal Data Formatted'!B7:GU7, MATCH('ISTD Template'!$B$8,'Cal Data Formatted'!$B$3:$GU$3, 0))</f>
        <v>1171839</v>
      </c>
      <c r="C22" s="50">
        <f>INDEX('Cal Data Formatted'!B55:GU55, MATCH('ISTD Template'!$B$7,'Cal Data Formatted'!$B$3:$GU$3, 0))</f>
        <v>25</v>
      </c>
      <c r="D22" s="78">
        <f>INDEX('Cal Data Formatted'!B55:GU55, MATCH('ISTD Template'!$B$8,'Cal Data Formatted'!$B$3:$GU$3, 0))</f>
        <v>40</v>
      </c>
      <c r="E22" s="49">
        <f t="shared" si="0"/>
        <v>0.38698575486905623</v>
      </c>
      <c r="F22" s="49">
        <f t="shared" si="1"/>
        <v>0.625</v>
      </c>
      <c r="G22" s="49">
        <f t="shared" si="2"/>
        <v>0.390625</v>
      </c>
      <c r="H22" s="7">
        <f t="shared" si="3"/>
        <v>0.61917720779049001</v>
      </c>
      <c r="I22" s="48"/>
      <c r="J22" s="35"/>
      <c r="K22" s="35"/>
      <c r="L22" s="35"/>
      <c r="M22" s="35"/>
      <c r="N22" s="35"/>
      <c r="O22" s="87">
        <v>4</v>
      </c>
      <c r="P22" s="89">
        <v>1</v>
      </c>
      <c r="Q22" s="82">
        <f t="shared" si="4"/>
        <v>0.390625</v>
      </c>
      <c r="R22" s="82">
        <f t="shared" si="5"/>
        <v>0.14975797447157327</v>
      </c>
      <c r="S22" s="82">
        <f t="shared" si="6"/>
        <v>0.24186609679316015</v>
      </c>
      <c r="T22" s="89">
        <v>1</v>
      </c>
      <c r="U22" s="90">
        <f t="shared" si="7"/>
        <v>1.6</v>
      </c>
      <c r="V22" s="91">
        <f t="shared" si="8"/>
        <v>0.38698575486905623</v>
      </c>
      <c r="W22" s="92">
        <f t="shared" si="9"/>
        <v>1</v>
      </c>
      <c r="X22" s="91">
        <f t="shared" si="10"/>
        <v>0.61917720779049001</v>
      </c>
      <c r="Y22" s="91">
        <f>U22*Q22</f>
        <v>0.625</v>
      </c>
      <c r="Z22" s="91">
        <f>U22*R22</f>
        <v>0.23961275915451724</v>
      </c>
      <c r="AA22" s="89">
        <f>1/Q22</f>
        <v>2.56</v>
      </c>
      <c r="AB22" s="91">
        <f t="shared" si="11"/>
        <v>0.61917720779049001</v>
      </c>
      <c r="AC22" s="92">
        <f t="shared" si="12"/>
        <v>1.6</v>
      </c>
      <c r="AD22" s="91">
        <f t="shared" si="13"/>
        <v>0.99068353246478402</v>
      </c>
      <c r="AE22" s="93">
        <f>AA22*Q22</f>
        <v>1</v>
      </c>
      <c r="AF22" s="93">
        <f>AA22*R22</f>
        <v>0.38338041464722755</v>
      </c>
      <c r="AG22" s="94">
        <f t="shared" si="14"/>
        <v>1.6</v>
      </c>
      <c r="AH22" s="91">
        <f t="shared" si="15"/>
        <v>1</v>
      </c>
      <c r="AI22" s="92">
        <f t="shared" si="16"/>
        <v>0.61917720779049001</v>
      </c>
      <c r="AJ22" s="91">
        <f t="shared" si="17"/>
        <v>0.38698575486905623</v>
      </c>
      <c r="AK22" s="91">
        <f t="shared" si="18"/>
        <v>0.625</v>
      </c>
      <c r="AL22" s="91">
        <f t="shared" si="19"/>
        <v>0.390625</v>
      </c>
      <c r="AM22" s="91">
        <f t="shared" si="20"/>
        <v>0.244140625</v>
      </c>
      <c r="AN22" s="91">
        <f t="shared" si="21"/>
        <v>0.24186609679316015</v>
      </c>
      <c r="AO22" s="91">
        <f t="shared" si="22"/>
        <v>0.23961275915451724</v>
      </c>
      <c r="AP22" s="94">
        <f t="shared" si="23"/>
        <v>2.56</v>
      </c>
      <c r="AQ22" s="91">
        <f t="shared" si="24"/>
        <v>1.6</v>
      </c>
      <c r="AR22" s="92">
        <f t="shared" si="25"/>
        <v>0.99068353246478402</v>
      </c>
      <c r="AS22" s="91">
        <f t="shared" si="26"/>
        <v>0.61917720779049001</v>
      </c>
      <c r="AT22" s="91">
        <f t="shared" si="27"/>
        <v>1</v>
      </c>
      <c r="AU22" s="91">
        <f t="shared" si="28"/>
        <v>0.625</v>
      </c>
      <c r="AV22" s="91">
        <f t="shared" si="29"/>
        <v>0.390625</v>
      </c>
      <c r="AW22" s="91">
        <f t="shared" si="30"/>
        <v>0.38698575486905623</v>
      </c>
      <c r="AX22" s="91">
        <f t="shared" si="31"/>
        <v>24.83625227633808</v>
      </c>
      <c r="AY22" s="91">
        <f t="shared" si="32"/>
        <v>-6.5499089464768189E-3</v>
      </c>
      <c r="AZ22" s="91">
        <f t="shared" si="33"/>
        <v>5.3626634008921338E-6</v>
      </c>
      <c r="BA22" s="91">
        <f t="shared" si="34"/>
        <v>24.142041704442452</v>
      </c>
      <c r="BB22" s="91">
        <f t="shared" si="35"/>
        <v>-3.4318331822301928E-2</v>
      </c>
      <c r="BC22" s="91">
        <f t="shared" si="36"/>
        <v>1.4721848738320266E-4</v>
      </c>
      <c r="BD22" s="91">
        <f t="shared" si="37"/>
        <v>24.628356886479455</v>
      </c>
      <c r="BE22" s="91">
        <f t="shared" si="38"/>
        <v>-1.4865724540821787E-2</v>
      </c>
      <c r="BF22" s="91">
        <f t="shared" si="39"/>
        <v>2.7623720765448891E-5</v>
      </c>
      <c r="BG22" s="91">
        <f t="shared" si="40"/>
        <v>24.516829525084589</v>
      </c>
      <c r="BH22" s="91">
        <f t="shared" si="41"/>
        <v>-1.9326818996616452E-2</v>
      </c>
      <c r="BI22" s="91">
        <f t="shared" si="48"/>
        <v>5.3360847503996361E-5</v>
      </c>
      <c r="BJ22" s="91">
        <f t="shared" si="49"/>
        <v>24.516282161019248</v>
      </c>
      <c r="BK22" s="91">
        <f t="shared" si="42"/>
        <v>-1.9348713559230079E-2</v>
      </c>
      <c r="BL22" s="91">
        <f t="shared" si="50"/>
        <v>5.3481816628161989E-5</v>
      </c>
      <c r="BM22" s="91">
        <f t="shared" si="51"/>
        <v>25.264057039272419</v>
      </c>
      <c r="BN22" s="91">
        <f t="shared" si="43"/>
        <v>1.0562281570896772E-2</v>
      </c>
      <c r="BO22" s="91">
        <f t="shared" si="52"/>
        <v>1.59373988547008E-5</v>
      </c>
      <c r="BP22" s="91">
        <f t="shared" si="44"/>
        <v>5.8405368696378936E-5</v>
      </c>
      <c r="BQ22" s="91">
        <f t="shared" si="45"/>
        <v>2.3850264817896023</v>
      </c>
      <c r="BR22" s="91">
        <f t="shared" si="46"/>
        <v>1.6393754813271142E-5</v>
      </c>
      <c r="BS22" s="91">
        <f t="shared" si="47"/>
        <v>2.3850264817896023</v>
      </c>
    </row>
    <row r="23" spans="1:71" s="3" customFormat="1" ht="13.5" customHeight="1" x14ac:dyDescent="0.25">
      <c r="A23" s="86">
        <f>INDEX('Cal Data Formatted'!B8:GU8, MATCH('ISTD Template'!$B$7,'Cal Data Formatted'!$B$3:$GU$3, 0))</f>
        <v>990424</v>
      </c>
      <c r="B23" s="50">
        <f>INDEX('Cal Data Formatted'!B8:GU8, MATCH('ISTD Template'!$B$8,'Cal Data Formatted'!$B$3:$GU$3, 0))</f>
        <v>1214342</v>
      </c>
      <c r="C23" s="50">
        <f>INDEX('Cal Data Formatted'!B56:GU56, MATCH('ISTD Template'!$B$7,'Cal Data Formatted'!$B$3:$GU$3, 0))</f>
        <v>50</v>
      </c>
      <c r="D23" s="78">
        <f>INDEX('Cal Data Formatted'!B56:GU56, MATCH('ISTD Template'!$B$8,'Cal Data Formatted'!$B$3:$GU$3, 0))</f>
        <v>40</v>
      </c>
      <c r="E23" s="49">
        <f t="shared" si="0"/>
        <v>0.81560548840441982</v>
      </c>
      <c r="F23" s="49">
        <f t="shared" si="1"/>
        <v>1.25</v>
      </c>
      <c r="G23" s="49">
        <f t="shared" si="2"/>
        <v>1.5625</v>
      </c>
      <c r="H23" s="7">
        <f t="shared" si="3"/>
        <v>0.65248439072353592</v>
      </c>
      <c r="I23" s="48"/>
      <c r="J23" s="35"/>
      <c r="K23" s="35"/>
      <c r="L23" s="35"/>
      <c r="M23" s="35"/>
      <c r="N23" s="35"/>
      <c r="O23" s="87">
        <v>5</v>
      </c>
      <c r="P23" s="89">
        <v>1</v>
      </c>
      <c r="Q23" s="82">
        <f t="shared" si="4"/>
        <v>1.5625</v>
      </c>
      <c r="R23" s="82">
        <f t="shared" si="5"/>
        <v>0.66521231271541215</v>
      </c>
      <c r="S23" s="82">
        <f t="shared" si="6"/>
        <v>1.0195068605055249</v>
      </c>
      <c r="T23" s="89">
        <v>1</v>
      </c>
      <c r="U23" s="90">
        <f t="shared" si="7"/>
        <v>0.8</v>
      </c>
      <c r="V23" s="91">
        <f t="shared" si="8"/>
        <v>0.81560548840441982</v>
      </c>
      <c r="W23" s="92">
        <f t="shared" si="9"/>
        <v>1</v>
      </c>
      <c r="X23" s="91">
        <f t="shared" si="10"/>
        <v>0.65248439072353592</v>
      </c>
      <c r="Y23" s="91">
        <f t="shared" ref="Y23:Y27" si="53">U23*Q23</f>
        <v>1.25</v>
      </c>
      <c r="Z23" s="91">
        <f t="shared" ref="Z23:Z27" si="54">U23*R23</f>
        <v>0.53216985017232976</v>
      </c>
      <c r="AA23" s="89">
        <f t="shared" ref="AA23:AA27" si="55">1/Q23</f>
        <v>0.64</v>
      </c>
      <c r="AB23" s="91">
        <f t="shared" si="11"/>
        <v>0.65248439072353592</v>
      </c>
      <c r="AC23" s="92">
        <f t="shared" si="12"/>
        <v>0.8</v>
      </c>
      <c r="AD23" s="91">
        <f t="shared" si="13"/>
        <v>0.52198751257882869</v>
      </c>
      <c r="AE23" s="93">
        <f t="shared" ref="AE23:AE27" si="56">AA23*Q23</f>
        <v>1</v>
      </c>
      <c r="AF23" s="93">
        <f t="shared" ref="AF23:AF27" si="57">AA23*R23</f>
        <v>0.42573588013786379</v>
      </c>
      <c r="AG23" s="94">
        <f t="shared" si="14"/>
        <v>0.8</v>
      </c>
      <c r="AH23" s="91">
        <f t="shared" si="15"/>
        <v>1</v>
      </c>
      <c r="AI23" s="92">
        <f t="shared" si="16"/>
        <v>0.65248439072353592</v>
      </c>
      <c r="AJ23" s="91">
        <f t="shared" si="17"/>
        <v>0.81560548840441982</v>
      </c>
      <c r="AK23" s="91">
        <f t="shared" si="18"/>
        <v>1.25</v>
      </c>
      <c r="AL23" s="91">
        <f t="shared" si="19"/>
        <v>1.5625</v>
      </c>
      <c r="AM23" s="91">
        <f t="shared" si="20"/>
        <v>1.953125</v>
      </c>
      <c r="AN23" s="91">
        <f t="shared" si="21"/>
        <v>1.0195068605055249</v>
      </c>
      <c r="AO23" s="91">
        <f t="shared" si="22"/>
        <v>0.53216985017232976</v>
      </c>
      <c r="AP23" s="94">
        <f t="shared" si="23"/>
        <v>0.64</v>
      </c>
      <c r="AQ23" s="91">
        <f t="shared" si="24"/>
        <v>0.8</v>
      </c>
      <c r="AR23" s="92">
        <f t="shared" si="25"/>
        <v>0.52198751257882869</v>
      </c>
      <c r="AS23" s="91">
        <f t="shared" si="26"/>
        <v>0.65248439072353592</v>
      </c>
      <c r="AT23" s="91">
        <f t="shared" si="27"/>
        <v>1</v>
      </c>
      <c r="AU23" s="91">
        <f t="shared" si="28"/>
        <v>1.25</v>
      </c>
      <c r="AV23" s="91">
        <f t="shared" si="29"/>
        <v>1.5625</v>
      </c>
      <c r="AW23" s="91">
        <f t="shared" si="30"/>
        <v>0.81560548840441982</v>
      </c>
      <c r="AX23" s="91">
        <f t="shared" si="31"/>
        <v>51.413706329933284</v>
      </c>
      <c r="AY23" s="91">
        <f t="shared" si="32"/>
        <v>2.8274126598665673E-2</v>
      </c>
      <c r="AZ23" s="91">
        <f t="shared" si="33"/>
        <v>9.9928279364671705E-5</v>
      </c>
      <c r="BA23" s="91">
        <f t="shared" si="34"/>
        <v>50.857376580389158</v>
      </c>
      <c r="BB23" s="91">
        <f t="shared" si="35"/>
        <v>1.7147531607783151E-2</v>
      </c>
      <c r="BC23" s="91">
        <f t="shared" si="36"/>
        <v>3.6754730029990277E-5</v>
      </c>
      <c r="BD23" s="91">
        <f t="shared" si="37"/>
        <v>51.962356394619803</v>
      </c>
      <c r="BE23" s="91">
        <f t="shared" si="38"/>
        <v>3.9247127892396066E-2</v>
      </c>
      <c r="BF23" s="91">
        <f t="shared" si="39"/>
        <v>1.9254213097526167E-4</v>
      </c>
      <c r="BG23" s="91">
        <f t="shared" si="40"/>
        <v>51.608346790512456</v>
      </c>
      <c r="BH23" s="91">
        <f t="shared" si="41"/>
        <v>3.2166935810249125E-2</v>
      </c>
      <c r="BI23" s="91">
        <f t="shared" si="48"/>
        <v>1.4781596563152679E-4</v>
      </c>
      <c r="BJ23" s="91">
        <f t="shared" si="49"/>
        <v>51.608679405668127</v>
      </c>
      <c r="BK23" s="91">
        <f t="shared" si="42"/>
        <v>3.2173588113362545E-2</v>
      </c>
      <c r="BL23" s="91">
        <f t="shared" si="50"/>
        <v>1.478771102983291E-4</v>
      </c>
      <c r="BM23" s="91">
        <f t="shared" si="51"/>
        <v>53.097333958215316</v>
      </c>
      <c r="BN23" s="91">
        <f t="shared" si="43"/>
        <v>6.1946679164306316E-2</v>
      </c>
      <c r="BO23" s="91">
        <f t="shared" si="52"/>
        <v>5.4819872278364322E-4</v>
      </c>
      <c r="BP23" s="91">
        <f t="shared" si="44"/>
        <v>6.4940842962866367E-4</v>
      </c>
      <c r="BQ23" s="91">
        <f t="shared" si="45"/>
        <v>1.2448609337071079</v>
      </c>
      <c r="BR23" s="91">
        <f t="shared" si="46"/>
        <v>2.2922640033924738E-3</v>
      </c>
      <c r="BS23" s="91">
        <f t="shared" si="47"/>
        <v>1.2448609337071079</v>
      </c>
    </row>
    <row r="24" spans="1:71" s="3" customFormat="1" ht="13.5" customHeight="1" x14ac:dyDescent="0.25">
      <c r="A24" s="86">
        <f>INDEX('Cal Data Formatted'!B9:GU9, MATCH('ISTD Template'!$B$7,'Cal Data Formatted'!$B$3:$GU$3, 0))</f>
        <v>1589739</v>
      </c>
      <c r="B24" s="50">
        <f>INDEX('Cal Data Formatted'!B9:GU9, MATCH('ISTD Template'!$B$8,'Cal Data Formatted'!$B$3:$GU$3, 0))</f>
        <v>996222</v>
      </c>
      <c r="C24" s="50">
        <f>INDEX('Cal Data Formatted'!B57:GU57, MATCH('ISTD Template'!$B$7,'Cal Data Formatted'!$B$3:$GU$3, 0))</f>
        <v>100</v>
      </c>
      <c r="D24" s="78">
        <f>INDEX('Cal Data Formatted'!B57:GU57, MATCH('ISTD Template'!$B$8,'Cal Data Formatted'!$B$3:$GU$3, 0))</f>
        <v>40</v>
      </c>
      <c r="E24" s="49">
        <f t="shared" si="0"/>
        <v>1.5957678107891615</v>
      </c>
      <c r="F24" s="49">
        <f t="shared" si="1"/>
        <v>2.5</v>
      </c>
      <c r="G24" s="49">
        <f t="shared" si="2"/>
        <v>6.25</v>
      </c>
      <c r="H24" s="7">
        <f t="shared" si="3"/>
        <v>0.63830712431566461</v>
      </c>
      <c r="I24" s="48"/>
      <c r="J24" s="35"/>
      <c r="K24" s="35"/>
      <c r="L24" s="35"/>
      <c r="M24" s="35"/>
      <c r="N24" s="35"/>
      <c r="O24" s="87">
        <v>6</v>
      </c>
      <c r="P24" s="89">
        <v>1</v>
      </c>
      <c r="Q24" s="82">
        <f t="shared" si="4"/>
        <v>6.25</v>
      </c>
      <c r="R24" s="82">
        <f t="shared" si="5"/>
        <v>2.5464749059508334</v>
      </c>
      <c r="S24" s="82">
        <f t="shared" si="6"/>
        <v>3.9894195269729038</v>
      </c>
      <c r="T24" s="89">
        <v>1</v>
      </c>
      <c r="U24" s="90">
        <f t="shared" si="7"/>
        <v>0.4</v>
      </c>
      <c r="V24" s="91">
        <f t="shared" si="8"/>
        <v>1.5957678107891615</v>
      </c>
      <c r="W24" s="92">
        <f t="shared" si="9"/>
        <v>1</v>
      </c>
      <c r="X24" s="91">
        <f t="shared" si="10"/>
        <v>0.63830712431566461</v>
      </c>
      <c r="Y24" s="91">
        <f t="shared" si="53"/>
        <v>2.5</v>
      </c>
      <c r="Z24" s="91">
        <f t="shared" si="54"/>
        <v>1.0185899623803334</v>
      </c>
      <c r="AA24" s="89">
        <f t="shared" si="55"/>
        <v>0.16</v>
      </c>
      <c r="AB24" s="91">
        <f t="shared" si="11"/>
        <v>0.63830712431566461</v>
      </c>
      <c r="AC24" s="92">
        <f t="shared" si="12"/>
        <v>0.4</v>
      </c>
      <c r="AD24" s="91">
        <f t="shared" si="13"/>
        <v>0.25532284972626584</v>
      </c>
      <c r="AE24" s="93">
        <f t="shared" si="56"/>
        <v>1</v>
      </c>
      <c r="AF24" s="93">
        <f t="shared" si="57"/>
        <v>0.40743598495213335</v>
      </c>
      <c r="AG24" s="94">
        <f t="shared" si="14"/>
        <v>0.4</v>
      </c>
      <c r="AH24" s="91">
        <f t="shared" si="15"/>
        <v>1</v>
      </c>
      <c r="AI24" s="92">
        <f t="shared" si="16"/>
        <v>0.63830712431566461</v>
      </c>
      <c r="AJ24" s="91">
        <f t="shared" si="17"/>
        <v>1.5957678107891615</v>
      </c>
      <c r="AK24" s="91">
        <f t="shared" si="18"/>
        <v>2.5</v>
      </c>
      <c r="AL24" s="91">
        <f t="shared" si="19"/>
        <v>6.25</v>
      </c>
      <c r="AM24" s="91">
        <f t="shared" si="20"/>
        <v>15.625</v>
      </c>
      <c r="AN24" s="91">
        <f t="shared" si="21"/>
        <v>3.9894195269729038</v>
      </c>
      <c r="AO24" s="91">
        <f t="shared" si="22"/>
        <v>1.0185899623803334</v>
      </c>
      <c r="AP24" s="94">
        <f t="shared" si="23"/>
        <v>0.16</v>
      </c>
      <c r="AQ24" s="91">
        <f t="shared" si="24"/>
        <v>0.4</v>
      </c>
      <c r="AR24" s="92">
        <f t="shared" si="25"/>
        <v>0.25532284972626584</v>
      </c>
      <c r="AS24" s="91">
        <f t="shared" si="26"/>
        <v>0.63830712431566461</v>
      </c>
      <c r="AT24" s="91">
        <f t="shared" si="27"/>
        <v>1</v>
      </c>
      <c r="AU24" s="91">
        <f t="shared" si="28"/>
        <v>2.5</v>
      </c>
      <c r="AV24" s="91">
        <f t="shared" si="29"/>
        <v>6.25</v>
      </c>
      <c r="AW24" s="91">
        <f t="shared" si="30"/>
        <v>1.5957678107891615</v>
      </c>
      <c r="AX24" s="91">
        <f t="shared" si="31"/>
        <v>99.789286489300494</v>
      </c>
      <c r="AY24" s="91">
        <f t="shared" si="32"/>
        <v>-2.1071351069950595E-3</v>
      </c>
      <c r="AZ24" s="91">
        <f t="shared" si="33"/>
        <v>5.5500229489138512E-7</v>
      </c>
      <c r="BA24" s="91">
        <f t="shared" si="34"/>
        <v>99.483923772213814</v>
      </c>
      <c r="BB24" s="91">
        <f t="shared" si="35"/>
        <v>-5.160762277861863E-3</v>
      </c>
      <c r="BC24" s="91">
        <f t="shared" si="36"/>
        <v>3.3291834110752456E-6</v>
      </c>
      <c r="BD24" s="91">
        <f t="shared" si="37"/>
        <v>101.71498061572264</v>
      </c>
      <c r="BE24" s="91">
        <f t="shared" si="38"/>
        <v>1.7149806157226378E-2</v>
      </c>
      <c r="BF24" s="91">
        <f t="shared" si="39"/>
        <v>3.6764481403804972E-5</v>
      </c>
      <c r="BG24" s="91">
        <f t="shared" si="40"/>
        <v>100.72879277656401</v>
      </c>
      <c r="BH24" s="91">
        <f t="shared" si="41"/>
        <v>7.2879277656400631E-3</v>
      </c>
      <c r="BI24" s="91">
        <f t="shared" si="48"/>
        <v>7.5876987310267662E-6</v>
      </c>
      <c r="BJ24" s="91">
        <f t="shared" si="49"/>
        <v>100.73039026797588</v>
      </c>
      <c r="BK24" s="91">
        <f t="shared" si="42"/>
        <v>7.303902679758778E-3</v>
      </c>
      <c r="BL24" s="91">
        <f t="shared" si="50"/>
        <v>7.6209991936267801E-6</v>
      </c>
      <c r="BM24" s="91">
        <f t="shared" si="51"/>
        <v>103.16349242568282</v>
      </c>
      <c r="BN24" s="91">
        <f t="shared" si="43"/>
        <v>3.1634924256828185E-2</v>
      </c>
      <c r="BO24" s="91">
        <f t="shared" si="52"/>
        <v>1.4296691896217945E-4</v>
      </c>
      <c r="BP24" s="91">
        <f t="shared" si="44"/>
        <v>1.3522846918370061E-4</v>
      </c>
      <c r="BQ24" s="91">
        <f t="shared" si="45"/>
        <v>0.11260792221560358</v>
      </c>
      <c r="BR24" s="91">
        <f t="shared" si="46"/>
        <v>2.4645516708212008E-3</v>
      </c>
      <c r="BS24" s="91">
        <f t="shared" si="47"/>
        <v>0.11260792221560358</v>
      </c>
    </row>
    <row r="25" spans="1:71" s="3" customFormat="1" ht="13.5" customHeight="1" x14ac:dyDescent="0.25">
      <c r="A25" s="86">
        <f>INDEX('Cal Data Formatted'!B10:GU10, MATCH('ISTD Template'!$B$7,'Cal Data Formatted'!$B$3:$GU$3, 0))</f>
        <v>3179478</v>
      </c>
      <c r="B25" s="50">
        <f>INDEX('Cal Data Formatted'!B10:GU10, MATCH('ISTD Template'!$B$8,'Cal Data Formatted'!$B$3:$GU$3, 0))</f>
        <v>1003568</v>
      </c>
      <c r="C25" s="50">
        <f>INDEX('Cal Data Formatted'!B58:GU58, MATCH('ISTD Template'!$B$7,'Cal Data Formatted'!$B$3:$GU$3, 0))</f>
        <v>200</v>
      </c>
      <c r="D25" s="78">
        <f>INDEX('Cal Data Formatted'!B58:GU58, MATCH('ISTD Template'!$B$8,'Cal Data Formatted'!$B$3:$GU$3, 0))</f>
        <v>40</v>
      </c>
      <c r="E25" s="49">
        <f t="shared" si="0"/>
        <v>3.1681739553273918</v>
      </c>
      <c r="F25" s="49">
        <f t="shared" si="1"/>
        <v>5</v>
      </c>
      <c r="G25" s="49">
        <f t="shared" si="2"/>
        <v>25</v>
      </c>
      <c r="H25" s="7">
        <f t="shared" si="3"/>
        <v>0.63363479106547838</v>
      </c>
      <c r="I25" s="48"/>
      <c r="J25" s="35"/>
      <c r="K25" s="35"/>
      <c r="L25" s="35"/>
      <c r="M25" s="35"/>
      <c r="N25" s="35"/>
      <c r="O25" s="87">
        <v>7</v>
      </c>
      <c r="P25" s="89">
        <v>1</v>
      </c>
      <c r="Q25" s="82">
        <f t="shared" si="4"/>
        <v>25</v>
      </c>
      <c r="R25" s="82">
        <f t="shared" si="5"/>
        <v>10.037326211214809</v>
      </c>
      <c r="S25" s="82">
        <f t="shared" si="6"/>
        <v>15.840869776636959</v>
      </c>
      <c r="T25" s="89">
        <v>1</v>
      </c>
      <c r="U25" s="90">
        <f t="shared" si="7"/>
        <v>0.2</v>
      </c>
      <c r="V25" s="91">
        <f t="shared" si="8"/>
        <v>3.1681739553273918</v>
      </c>
      <c r="W25" s="92">
        <f t="shared" si="9"/>
        <v>1</v>
      </c>
      <c r="X25" s="91">
        <f t="shared" si="10"/>
        <v>0.63363479106547838</v>
      </c>
      <c r="Y25" s="91">
        <f t="shared" si="53"/>
        <v>5</v>
      </c>
      <c r="Z25" s="91">
        <f t="shared" si="54"/>
        <v>2.007465242242962</v>
      </c>
      <c r="AA25" s="89">
        <f t="shared" si="55"/>
        <v>0.04</v>
      </c>
      <c r="AB25" s="91">
        <f t="shared" si="11"/>
        <v>0.63363479106547838</v>
      </c>
      <c r="AC25" s="92">
        <f t="shared" si="12"/>
        <v>0.2</v>
      </c>
      <c r="AD25" s="91">
        <f t="shared" si="13"/>
        <v>0.12672695821309568</v>
      </c>
      <c r="AE25" s="93">
        <f t="shared" si="56"/>
        <v>1</v>
      </c>
      <c r="AF25" s="93">
        <f t="shared" si="57"/>
        <v>0.4014930484485924</v>
      </c>
      <c r="AG25" s="94">
        <f t="shared" si="14"/>
        <v>0.2</v>
      </c>
      <c r="AH25" s="91">
        <f t="shared" si="15"/>
        <v>1</v>
      </c>
      <c r="AI25" s="92">
        <f t="shared" si="16"/>
        <v>0.63363479106547838</v>
      </c>
      <c r="AJ25" s="91">
        <f t="shared" si="17"/>
        <v>3.1681739553273918</v>
      </c>
      <c r="AK25" s="91">
        <f t="shared" si="18"/>
        <v>5</v>
      </c>
      <c r="AL25" s="91">
        <f t="shared" si="19"/>
        <v>25</v>
      </c>
      <c r="AM25" s="91">
        <f t="shared" si="20"/>
        <v>125</v>
      </c>
      <c r="AN25" s="91">
        <f t="shared" si="21"/>
        <v>15.840869776636959</v>
      </c>
      <c r="AO25" s="91">
        <f t="shared" si="22"/>
        <v>2.007465242242962</v>
      </c>
      <c r="AP25" s="94">
        <f t="shared" si="23"/>
        <v>0.04</v>
      </c>
      <c r="AQ25" s="91">
        <f t="shared" si="24"/>
        <v>0.2</v>
      </c>
      <c r="AR25" s="92">
        <f t="shared" si="25"/>
        <v>0.12672695821309568</v>
      </c>
      <c r="AS25" s="91">
        <f t="shared" si="26"/>
        <v>0.63363479106547838</v>
      </c>
      <c r="AT25" s="91">
        <f t="shared" si="27"/>
        <v>1</v>
      </c>
      <c r="AU25" s="91">
        <f t="shared" si="28"/>
        <v>5</v>
      </c>
      <c r="AV25" s="91">
        <f t="shared" si="29"/>
        <v>25</v>
      </c>
      <c r="AW25" s="91">
        <f t="shared" si="30"/>
        <v>3.1681739553273918</v>
      </c>
      <c r="AX25" s="91">
        <f t="shared" si="31"/>
        <v>197.28958521646493</v>
      </c>
      <c r="AY25" s="91">
        <f t="shared" si="32"/>
        <v>-1.3552073917675357E-2</v>
      </c>
      <c r="AZ25" s="91">
        <f t="shared" si="33"/>
        <v>2.2957338433767089E-5</v>
      </c>
      <c r="BA25" s="91">
        <f t="shared" si="34"/>
        <v>197.49004300953362</v>
      </c>
      <c r="BB25" s="91">
        <f t="shared" si="35"/>
        <v>-1.254978495233189E-2</v>
      </c>
      <c r="BC25" s="91">
        <f t="shared" si="36"/>
        <v>1.9687137793721992E-5</v>
      </c>
      <c r="BD25" s="91">
        <f t="shared" si="37"/>
        <v>201.99069220485956</v>
      </c>
      <c r="BE25" s="91">
        <f t="shared" si="38"/>
        <v>9.9534610242977811E-3</v>
      </c>
      <c r="BF25" s="91">
        <f t="shared" si="39"/>
        <v>1.2383923295276879E-5</v>
      </c>
      <c r="BG25" s="91">
        <f t="shared" si="40"/>
        <v>198.99497559909861</v>
      </c>
      <c r="BH25" s="91">
        <f t="shared" si="41"/>
        <v>-5.0251220045069546E-3</v>
      </c>
      <c r="BI25" s="91">
        <f t="shared" si="48"/>
        <v>3.6074073085971419E-6</v>
      </c>
      <c r="BJ25" s="91">
        <f t="shared" si="49"/>
        <v>198.99784673463819</v>
      </c>
      <c r="BK25" s="91">
        <f t="shared" si="42"/>
        <v>-5.0107663268090623E-3</v>
      </c>
      <c r="BL25" s="91">
        <f t="shared" si="50"/>
        <v>3.5868255974119402E-6</v>
      </c>
      <c r="BM25" s="91">
        <f t="shared" si="51"/>
        <v>201.85675537785872</v>
      </c>
      <c r="BN25" s="91">
        <f t="shared" si="43"/>
        <v>9.2837768892935907E-3</v>
      </c>
      <c r="BO25" s="91">
        <f t="shared" si="52"/>
        <v>1.231264476145454E-5</v>
      </c>
      <c r="BP25" s="91">
        <f t="shared" si="44"/>
        <v>2.597289421226777E-4</v>
      </c>
      <c r="BQ25" s="91">
        <f t="shared" si="45"/>
        <v>1.529761078291529</v>
      </c>
      <c r="BR25" s="91">
        <f t="shared" si="46"/>
        <v>9.0029298285418185E-4</v>
      </c>
      <c r="BS25" s="91">
        <f t="shared" si="47"/>
        <v>1.529761078291529</v>
      </c>
    </row>
    <row r="26" spans="1:71" s="3" customFormat="1" ht="13.5" customHeight="1" x14ac:dyDescent="0.25">
      <c r="A26" s="86">
        <f>INDEX('Cal Data Formatted'!B11:GU11, MATCH('ISTD Template'!$B$7,'Cal Data Formatted'!$B$3:$GU$3, 0))</f>
        <v>4769217</v>
      </c>
      <c r="B26" s="50">
        <f>INDEX('Cal Data Formatted'!B11:GU11, MATCH('ISTD Template'!$B$8,'Cal Data Formatted'!$B$3:$GU$3, 0))</f>
        <v>998254</v>
      </c>
      <c r="C26" s="50">
        <f>INDEX('Cal Data Formatted'!B59:GU59, MATCH('ISTD Template'!$B$7,'Cal Data Formatted'!$B$3:$GU$3, 0))</f>
        <v>300</v>
      </c>
      <c r="D26" s="78">
        <f>INDEX('Cal Data Formatted'!B59:GU59, MATCH('ISTD Template'!$B$8,'Cal Data Formatted'!$B$3:$GU$3, 0))</f>
        <v>40</v>
      </c>
      <c r="E26" s="49">
        <f t="shared" si="0"/>
        <v>4.7775586173458855</v>
      </c>
      <c r="F26" s="49">
        <f t="shared" si="1"/>
        <v>7.5</v>
      </c>
      <c r="G26" s="49">
        <f t="shared" si="2"/>
        <v>56.25</v>
      </c>
      <c r="H26" s="7">
        <f t="shared" si="3"/>
        <v>0.63700781564611808</v>
      </c>
      <c r="I26" s="48"/>
      <c r="J26" s="35"/>
      <c r="K26" s="35"/>
      <c r="L26" s="35"/>
      <c r="M26" s="35"/>
      <c r="N26" s="35"/>
      <c r="O26" s="87">
        <v>8</v>
      </c>
      <c r="P26" s="89">
        <v>1</v>
      </c>
      <c r="Q26" s="82">
        <f t="shared" si="4"/>
        <v>56.25</v>
      </c>
      <c r="R26" s="82">
        <f t="shared" si="5"/>
        <v>22.82506634217593</v>
      </c>
      <c r="S26" s="82">
        <f t="shared" si="6"/>
        <v>35.831689630094139</v>
      </c>
      <c r="T26" s="89">
        <v>1</v>
      </c>
      <c r="U26" s="90">
        <f t="shared" si="7"/>
        <v>0.13333333333333333</v>
      </c>
      <c r="V26" s="91">
        <f t="shared" si="8"/>
        <v>4.7775586173458855</v>
      </c>
      <c r="W26" s="92">
        <f t="shared" si="9"/>
        <v>1</v>
      </c>
      <c r="X26" s="91">
        <f t="shared" si="10"/>
        <v>0.63700781564611808</v>
      </c>
      <c r="Y26" s="91">
        <f t="shared" si="53"/>
        <v>7.5</v>
      </c>
      <c r="Z26" s="91">
        <f t="shared" si="54"/>
        <v>3.0433421789567907</v>
      </c>
      <c r="AA26" s="89">
        <f t="shared" si="55"/>
        <v>1.7777777777777778E-2</v>
      </c>
      <c r="AB26" s="91">
        <f t="shared" si="11"/>
        <v>0.63700781564611808</v>
      </c>
      <c r="AC26" s="92">
        <f t="shared" si="12"/>
        <v>0.13333333333333333</v>
      </c>
      <c r="AD26" s="91">
        <f t="shared" si="13"/>
        <v>8.4934375419482414E-2</v>
      </c>
      <c r="AE26" s="93">
        <f t="shared" si="56"/>
        <v>1</v>
      </c>
      <c r="AF26" s="93">
        <f t="shared" si="57"/>
        <v>0.40577895719423873</v>
      </c>
      <c r="AG26" s="94">
        <f t="shared" si="14"/>
        <v>0.13333333333333333</v>
      </c>
      <c r="AH26" s="91">
        <f t="shared" si="15"/>
        <v>1</v>
      </c>
      <c r="AI26" s="92">
        <f t="shared" si="16"/>
        <v>0.63700781564611808</v>
      </c>
      <c r="AJ26" s="91">
        <f t="shared" si="17"/>
        <v>4.7775586173458855</v>
      </c>
      <c r="AK26" s="91">
        <f t="shared" si="18"/>
        <v>7.5</v>
      </c>
      <c r="AL26" s="91">
        <f t="shared" si="19"/>
        <v>56.25</v>
      </c>
      <c r="AM26" s="91">
        <f t="shared" si="20"/>
        <v>421.875</v>
      </c>
      <c r="AN26" s="91">
        <f t="shared" si="21"/>
        <v>35.831689630094139</v>
      </c>
      <c r="AO26" s="91">
        <f t="shared" si="22"/>
        <v>3.0433421789567907</v>
      </c>
      <c r="AP26" s="94">
        <f t="shared" si="23"/>
        <v>1.7777777777777778E-2</v>
      </c>
      <c r="AQ26" s="91">
        <f t="shared" si="24"/>
        <v>0.13333333333333333</v>
      </c>
      <c r="AR26" s="92">
        <f t="shared" si="25"/>
        <v>8.4934375419482414E-2</v>
      </c>
      <c r="AS26" s="91">
        <f t="shared" si="26"/>
        <v>0.63700781564611808</v>
      </c>
      <c r="AT26" s="91">
        <f t="shared" si="27"/>
        <v>1</v>
      </c>
      <c r="AU26" s="91">
        <f t="shared" si="28"/>
        <v>7.5</v>
      </c>
      <c r="AV26" s="91">
        <f t="shared" si="29"/>
        <v>56.25</v>
      </c>
      <c r="AW26" s="91">
        <f t="shared" si="30"/>
        <v>4.7775586173458855</v>
      </c>
      <c r="AX26" s="91">
        <f t="shared" si="31"/>
        <v>297.08281348561627</v>
      </c>
      <c r="AY26" s="91">
        <f t="shared" si="32"/>
        <v>-9.7239550479457648E-3</v>
      </c>
      <c r="AZ26" s="91">
        <f t="shared" si="33"/>
        <v>1.181941272180874E-5</v>
      </c>
      <c r="BA26" s="91">
        <f t="shared" si="34"/>
        <v>297.80098724768317</v>
      </c>
      <c r="BB26" s="91">
        <f t="shared" si="35"/>
        <v>-7.3300425077227754E-3</v>
      </c>
      <c r="BC26" s="91">
        <f t="shared" si="36"/>
        <v>6.7161903956278489E-6</v>
      </c>
      <c r="BD26" s="91">
        <f t="shared" si="37"/>
        <v>304.6246031477225</v>
      </c>
      <c r="BE26" s="91">
        <f t="shared" si="38"/>
        <v>1.5415343825741654E-2</v>
      </c>
      <c r="BF26" s="91">
        <f t="shared" si="39"/>
        <v>2.9704103158228916E-5</v>
      </c>
      <c r="BG26" s="91">
        <f t="shared" si="40"/>
        <v>298.57912031314379</v>
      </c>
      <c r="BH26" s="91">
        <f t="shared" si="41"/>
        <v>-4.7362656228540348E-3</v>
      </c>
      <c r="BI26" s="91">
        <f t="shared" si="48"/>
        <v>3.2046017214612738E-6</v>
      </c>
      <c r="BJ26" s="91">
        <f t="shared" si="49"/>
        <v>298.58161448868339</v>
      </c>
      <c r="BK26" s="91">
        <f t="shared" si="42"/>
        <v>-4.7279517043887151E-3</v>
      </c>
      <c r="BL26" s="91">
        <f t="shared" si="50"/>
        <v>3.1933610455760225E-6</v>
      </c>
      <c r="BM26" s="91">
        <f t="shared" si="51"/>
        <v>300.02035746738471</v>
      </c>
      <c r="BN26" s="91">
        <f t="shared" si="43"/>
        <v>6.7858224615709631E-5</v>
      </c>
      <c r="BO26" s="91">
        <f t="shared" si="52"/>
        <v>6.5781980685658576E-10</v>
      </c>
      <c r="BP26" s="91">
        <f t="shared" si="44"/>
        <v>5.307685878593719E-4</v>
      </c>
      <c r="BQ26" s="91">
        <f t="shared" si="45"/>
        <v>8.1009669652301088</v>
      </c>
      <c r="BR26" s="91">
        <f t="shared" si="46"/>
        <v>1.1455167704950217E-7</v>
      </c>
      <c r="BS26" s="91">
        <f t="shared" si="47"/>
        <v>8.1009669652301088</v>
      </c>
    </row>
    <row r="27" spans="1:71" s="3" customFormat="1" ht="13.5" customHeight="1" x14ac:dyDescent="0.25">
      <c r="A27" s="86">
        <f>INDEX('Cal Data Formatted'!B12:GU12, MATCH('ISTD Template'!$B$7,'Cal Data Formatted'!$B$3:$GU$3, 0))</f>
        <v>6358956</v>
      </c>
      <c r="B27" s="50">
        <f>INDEX('Cal Data Formatted'!B12:GU12, MATCH('ISTD Template'!$B$8,'Cal Data Formatted'!$B$3:$GU$3, 0))</f>
        <v>982842</v>
      </c>
      <c r="C27" s="50">
        <f>INDEX('Cal Data Formatted'!B60:GU60, MATCH('ISTD Template'!$B$7,'Cal Data Formatted'!$B$3:$GU$3, 0))</f>
        <v>400</v>
      </c>
      <c r="D27" s="78">
        <f>INDEX('Cal Data Formatted'!B60:GU60, MATCH('ISTD Template'!$B$8,'Cal Data Formatted'!$B$3:$GU$3, 0))</f>
        <v>40</v>
      </c>
      <c r="E27" s="49">
        <f t="shared" si="0"/>
        <v>6.469967705897794</v>
      </c>
      <c r="F27" s="49">
        <f t="shared" si="1"/>
        <v>10</v>
      </c>
      <c r="G27" s="49">
        <f t="shared" si="2"/>
        <v>100</v>
      </c>
      <c r="H27" s="7">
        <f t="shared" si="3"/>
        <v>0.64699677058977945</v>
      </c>
      <c r="I27" s="48"/>
      <c r="J27" s="35"/>
      <c r="K27" s="35"/>
      <c r="L27" s="35"/>
      <c r="M27" s="35"/>
      <c r="N27" s="35"/>
      <c r="O27" s="87">
        <v>9</v>
      </c>
      <c r="P27" s="89">
        <v>1</v>
      </c>
      <c r="Q27" s="82">
        <f t="shared" si="4"/>
        <v>100</v>
      </c>
      <c r="R27" s="82">
        <f t="shared" si="5"/>
        <v>41.860482115360362</v>
      </c>
      <c r="S27" s="82">
        <f t="shared" si="6"/>
        <v>64.69967705897794</v>
      </c>
      <c r="T27" s="89">
        <v>1</v>
      </c>
      <c r="U27" s="90">
        <f t="shared" si="7"/>
        <v>0.1</v>
      </c>
      <c r="V27" s="91">
        <f t="shared" si="8"/>
        <v>6.469967705897794</v>
      </c>
      <c r="W27" s="92">
        <f t="shared" si="9"/>
        <v>1</v>
      </c>
      <c r="X27" s="91">
        <f t="shared" si="10"/>
        <v>0.64699677058977945</v>
      </c>
      <c r="Y27" s="91">
        <f t="shared" si="53"/>
        <v>10</v>
      </c>
      <c r="Z27" s="91">
        <f t="shared" si="54"/>
        <v>4.1860482115360362</v>
      </c>
      <c r="AA27" s="89">
        <f t="shared" si="55"/>
        <v>0.01</v>
      </c>
      <c r="AB27" s="91">
        <f t="shared" si="11"/>
        <v>0.64699677058977945</v>
      </c>
      <c r="AC27" s="92">
        <f t="shared" si="12"/>
        <v>0.1</v>
      </c>
      <c r="AD27" s="91">
        <f t="shared" si="13"/>
        <v>6.4699677058977945E-2</v>
      </c>
      <c r="AE27" s="93">
        <f t="shared" si="56"/>
        <v>1</v>
      </c>
      <c r="AF27" s="93">
        <f t="shared" si="57"/>
        <v>0.41860482115360365</v>
      </c>
      <c r="AG27" s="94">
        <f t="shared" si="14"/>
        <v>0.1</v>
      </c>
      <c r="AH27" s="91">
        <f t="shared" si="15"/>
        <v>1</v>
      </c>
      <c r="AI27" s="92">
        <f t="shared" si="16"/>
        <v>0.64699677058977945</v>
      </c>
      <c r="AJ27" s="91">
        <f t="shared" si="17"/>
        <v>6.469967705897794</v>
      </c>
      <c r="AK27" s="91">
        <f t="shared" si="18"/>
        <v>10</v>
      </c>
      <c r="AL27" s="91">
        <f t="shared" si="19"/>
        <v>100</v>
      </c>
      <c r="AM27" s="91">
        <f t="shared" si="20"/>
        <v>1000</v>
      </c>
      <c r="AN27" s="91">
        <f t="shared" si="21"/>
        <v>64.69967705897794</v>
      </c>
      <c r="AO27" s="91">
        <f t="shared" si="22"/>
        <v>4.1860482115360362</v>
      </c>
      <c r="AP27" s="94">
        <f t="shared" si="23"/>
        <v>0.01</v>
      </c>
      <c r="AQ27" s="91">
        <f t="shared" si="24"/>
        <v>0.1</v>
      </c>
      <c r="AR27" s="92">
        <f t="shared" si="25"/>
        <v>6.4699677058977945E-2</v>
      </c>
      <c r="AS27" s="91">
        <f t="shared" si="26"/>
        <v>0.64699677058977945</v>
      </c>
      <c r="AT27" s="91">
        <f t="shared" si="27"/>
        <v>1</v>
      </c>
      <c r="AU27" s="91">
        <f t="shared" si="28"/>
        <v>10</v>
      </c>
      <c r="AV27" s="91">
        <f t="shared" si="29"/>
        <v>100</v>
      </c>
      <c r="AW27" s="91">
        <f t="shared" si="30"/>
        <v>6.469967705897794</v>
      </c>
      <c r="AX27" s="91">
        <f t="shared" si="31"/>
        <v>402.02414322764548</v>
      </c>
      <c r="AY27" s="91">
        <f t="shared" si="32"/>
        <v>5.0603580691137044E-3</v>
      </c>
      <c r="AZ27" s="91">
        <f t="shared" si="33"/>
        <v>3.2009029734555223E-6</v>
      </c>
      <c r="BA27" s="91">
        <f t="shared" si="34"/>
        <v>403.28674072624915</v>
      </c>
      <c r="BB27" s="91">
        <f t="shared" si="35"/>
        <v>8.2168518156228738E-3</v>
      </c>
      <c r="BC27" s="91">
        <f t="shared" si="36"/>
        <v>8.4395817199881147E-6</v>
      </c>
      <c r="BD27" s="91">
        <f t="shared" si="37"/>
        <v>412.55315980208707</v>
      </c>
      <c r="BE27" s="91">
        <f t="shared" si="38"/>
        <v>3.1382899505217665E-2</v>
      </c>
      <c r="BF27" s="91">
        <f t="shared" si="39"/>
        <v>1.2311079766932391E-4</v>
      </c>
      <c r="BG27" s="91">
        <f t="shared" si="40"/>
        <v>402.24911115871885</v>
      </c>
      <c r="BH27" s="91">
        <f t="shared" si="41"/>
        <v>5.6227778967971173E-3</v>
      </c>
      <c r="BI27" s="91">
        <f t="shared" si="48"/>
        <v>4.5165187538157448E-6</v>
      </c>
      <c r="BJ27" s="91">
        <f t="shared" si="49"/>
        <v>402.2494823274269</v>
      </c>
      <c r="BK27" s="91">
        <f t="shared" si="42"/>
        <v>5.6237058185672597E-3</v>
      </c>
      <c r="BL27" s="91">
        <f t="shared" si="50"/>
        <v>4.5180095905410356E-6</v>
      </c>
      <c r="BM27" s="91">
        <f t="shared" si="51"/>
        <v>400.39135911638988</v>
      </c>
      <c r="BN27" s="91">
        <f t="shared" si="43"/>
        <v>9.7839779097469654E-4</v>
      </c>
      <c r="BO27" s="91">
        <f t="shared" si="52"/>
        <v>1.3675174819773798E-7</v>
      </c>
      <c r="BP27" s="91">
        <f t="shared" si="44"/>
        <v>1.3621830960620809E-3</v>
      </c>
      <c r="BQ27" s="91">
        <f t="shared" si="45"/>
        <v>20.599151893501087</v>
      </c>
      <c r="BR27" s="91">
        <f t="shared" si="46"/>
        <v>4.4767831693346042E-5</v>
      </c>
      <c r="BS27" s="91">
        <f t="shared" si="47"/>
        <v>20.599151893501087</v>
      </c>
    </row>
    <row r="28" spans="1:71" s="3" customFormat="1" ht="13.5" customHeight="1" x14ac:dyDescent="0.25">
      <c r="A28" s="86">
        <f>INDEX('Cal Data Formatted'!B13:GU13, MATCH('ISTD Template'!$B$7,'Cal Data Formatted'!$B$3:$GU$3, 0))</f>
        <v>7948695</v>
      </c>
      <c r="B28" s="50">
        <f>INDEX('Cal Data Formatted'!B13:GU13, MATCH('ISTD Template'!$B$8,'Cal Data Formatted'!$B$3:$GU$3, 0))</f>
        <v>985187</v>
      </c>
      <c r="C28" s="50">
        <f>INDEX('Cal Data Formatted'!B61:GU61, MATCH('ISTD Template'!$B$7,'Cal Data Formatted'!$B$3:$GU$3, 0))</f>
        <v>500</v>
      </c>
      <c r="D28" s="78">
        <f>INDEX('Cal Data Formatted'!B61:GU61, MATCH('ISTD Template'!$B$8,'Cal Data Formatted'!$B$3:$GU$3, 0))</f>
        <v>40</v>
      </c>
      <c r="E28" s="49">
        <f t="shared" si="0"/>
        <v>8.0682093856293271</v>
      </c>
      <c r="F28" s="49">
        <f t="shared" si="1"/>
        <v>12.5</v>
      </c>
      <c r="G28" s="49">
        <f t="shared" si="2"/>
        <v>156.25</v>
      </c>
      <c r="H28" s="7">
        <f t="shared" si="3"/>
        <v>0.64545675085034615</v>
      </c>
      <c r="I28" s="48"/>
      <c r="J28" s="35"/>
      <c r="K28" s="35"/>
      <c r="L28" s="35"/>
      <c r="M28" s="35"/>
      <c r="N28" s="35"/>
      <c r="O28" s="87">
        <v>10</v>
      </c>
      <c r="P28" s="89">
        <v>1</v>
      </c>
      <c r="Q28" s="82">
        <f t="shared" si="4"/>
        <v>156.25</v>
      </c>
      <c r="R28" s="82">
        <f t="shared" si="5"/>
        <v>65.096002690357167</v>
      </c>
      <c r="S28" s="82">
        <f t="shared" si="6"/>
        <v>100.85261732036659</v>
      </c>
      <c r="T28" s="89">
        <v>1</v>
      </c>
      <c r="U28" s="90">
        <f t="shared" si="7"/>
        <v>0.08</v>
      </c>
      <c r="V28" s="91">
        <f t="shared" si="8"/>
        <v>8.0682093856293271</v>
      </c>
      <c r="W28" s="92">
        <f t="shared" si="9"/>
        <v>1</v>
      </c>
      <c r="X28" s="91">
        <f t="shared" si="10"/>
        <v>0.64545675085034615</v>
      </c>
      <c r="Y28" s="91">
        <f t="shared" ref="Y28" si="58">U28*Q28</f>
        <v>12.5</v>
      </c>
      <c r="Z28" s="91">
        <f t="shared" ref="Z28" si="59">U28*R28</f>
        <v>5.2076802152285735</v>
      </c>
      <c r="AA28" s="89">
        <f t="shared" ref="AA28" si="60">1/Q28</f>
        <v>6.4000000000000003E-3</v>
      </c>
      <c r="AB28" s="91">
        <f t="shared" si="11"/>
        <v>0.64545675085034615</v>
      </c>
      <c r="AC28" s="92">
        <f t="shared" si="12"/>
        <v>0.08</v>
      </c>
      <c r="AD28" s="91">
        <f t="shared" si="13"/>
        <v>5.1636540068027696E-2</v>
      </c>
      <c r="AE28" s="93">
        <f t="shared" ref="AE28" si="61">AA28*Q28</f>
        <v>1</v>
      </c>
      <c r="AF28" s="93">
        <f t="shared" ref="AF28" si="62">AA28*R28</f>
        <v>0.4166144172182859</v>
      </c>
      <c r="AG28" s="94">
        <f t="shared" si="14"/>
        <v>0.08</v>
      </c>
      <c r="AH28" s="91">
        <f t="shared" si="15"/>
        <v>1</v>
      </c>
      <c r="AI28" s="92">
        <f t="shared" si="16"/>
        <v>0.64545675085034615</v>
      </c>
      <c r="AJ28" s="91">
        <f t="shared" si="17"/>
        <v>8.0682093856293271</v>
      </c>
      <c r="AK28" s="91">
        <f t="shared" si="18"/>
        <v>12.5</v>
      </c>
      <c r="AL28" s="91">
        <f t="shared" si="19"/>
        <v>156.25</v>
      </c>
      <c r="AM28" s="91">
        <f t="shared" si="20"/>
        <v>1953.125</v>
      </c>
      <c r="AN28" s="91">
        <f t="shared" si="21"/>
        <v>100.85261732036659</v>
      </c>
      <c r="AO28" s="91">
        <f t="shared" si="22"/>
        <v>5.2076802152285735</v>
      </c>
      <c r="AP28" s="94">
        <f t="shared" si="23"/>
        <v>6.4000000000000003E-3</v>
      </c>
      <c r="AQ28" s="91">
        <f t="shared" si="24"/>
        <v>0.08</v>
      </c>
      <c r="AR28" s="92">
        <f t="shared" si="25"/>
        <v>5.1636540068027696E-2</v>
      </c>
      <c r="AS28" s="91">
        <f t="shared" si="26"/>
        <v>0.64545675085034615</v>
      </c>
      <c r="AT28" s="91">
        <f t="shared" si="27"/>
        <v>1</v>
      </c>
      <c r="AU28" s="91">
        <f t="shared" si="28"/>
        <v>12.5</v>
      </c>
      <c r="AV28" s="91">
        <f t="shared" si="29"/>
        <v>156.25</v>
      </c>
      <c r="AW28" s="91">
        <f t="shared" si="30"/>
        <v>8.0682093856293271</v>
      </c>
      <c r="AX28" s="91">
        <f t="shared" si="31"/>
        <v>501.12642780806596</v>
      </c>
      <c r="AY28" s="91">
        <f t="shared" si="32"/>
        <v>2.25285561613191E-3</v>
      </c>
      <c r="AZ28" s="91">
        <f t="shared" si="33"/>
        <v>6.3441980339213598E-7</v>
      </c>
      <c r="BA28" s="91">
        <f t="shared" si="34"/>
        <v>502.90315673804412</v>
      </c>
      <c r="BB28" s="91">
        <f t="shared" si="35"/>
        <v>5.8063134760882353E-3</v>
      </c>
      <c r="BC28" s="91">
        <f t="shared" si="36"/>
        <v>4.2141595228254808E-6</v>
      </c>
      <c r="BD28" s="91">
        <f t="shared" si="37"/>
        <v>514.4764588703199</v>
      </c>
      <c r="BE28" s="91">
        <f t="shared" si="38"/>
        <v>2.8952917740639805E-2</v>
      </c>
      <c r="BF28" s="91">
        <f t="shared" si="39"/>
        <v>1.0478393071203189E-4</v>
      </c>
      <c r="BG28" s="91">
        <f t="shared" si="40"/>
        <v>499.19010461872011</v>
      </c>
      <c r="BH28" s="91">
        <f t="shared" si="41"/>
        <v>-1.6197907625597736E-3</v>
      </c>
      <c r="BI28" s="91">
        <f t="shared" si="48"/>
        <v>3.7481744492485326E-7</v>
      </c>
      <c r="BJ28" s="91">
        <f t="shared" ref="BJ28" si="63">K61</f>
        <v>499.18694013281697</v>
      </c>
      <c r="BK28" s="91">
        <f t="shared" si="42"/>
        <v>-1.626119734366057E-3</v>
      </c>
      <c r="BL28" s="91">
        <f t="shared" si="50"/>
        <v>3.7775219864210511E-7</v>
      </c>
      <c r="BM28" s="91">
        <f t="shared" ref="BM28" si="64">L61</f>
        <v>492.69853485193443</v>
      </c>
      <c r="BN28" s="91">
        <f t="shared" si="43"/>
        <v>-1.4602930296131149E-2</v>
      </c>
      <c r="BO28" s="91">
        <f t="shared" si="52"/>
        <v>3.0463653319094996E-5</v>
      </c>
      <c r="BP28" s="91">
        <f t="shared" si="44"/>
        <v>1.8142481533391609E-4</v>
      </c>
      <c r="BQ28" s="91">
        <f t="shared" si="45"/>
        <v>37.661179973661987</v>
      </c>
      <c r="BR28" s="91">
        <f t="shared" si="46"/>
        <v>1.64172166814908E-2</v>
      </c>
      <c r="BS28" s="91">
        <f t="shared" si="47"/>
        <v>37.661179973661987</v>
      </c>
    </row>
    <row r="29" spans="1:71" s="11" customFormat="1" ht="13.5" customHeight="1" x14ac:dyDescent="0.2">
      <c r="A29" s="149" t="s">
        <v>216</v>
      </c>
      <c r="B29" s="150"/>
      <c r="C29" s="150"/>
      <c r="D29" s="151"/>
      <c r="E29" s="38">
        <f>SUM(E19:E28)</f>
        <v>25.450259033732639</v>
      </c>
      <c r="F29" s="38">
        <f>SUM(F19:F28)</f>
        <v>39.662500000000001</v>
      </c>
      <c r="G29" s="38">
        <f>SUM(G19:G28)</f>
        <v>345.76640624999999</v>
      </c>
      <c r="H29" s="38">
        <f>SUM(H19:H28)</f>
        <v>6.3732569983476477</v>
      </c>
      <c r="I29" s="42"/>
      <c r="J29" s="41"/>
      <c r="K29" s="41"/>
      <c r="L29" s="41"/>
      <c r="M29" s="41"/>
      <c r="N29" s="41"/>
      <c r="O29" s="88"/>
      <c r="P29" s="46"/>
      <c r="Q29" s="28"/>
      <c r="R29" s="28"/>
      <c r="S29" s="28"/>
      <c r="T29" s="46"/>
      <c r="U29" s="47"/>
      <c r="V29" s="7"/>
      <c r="W29" s="43"/>
      <c r="X29" s="7"/>
      <c r="Y29" s="7"/>
      <c r="Z29" s="7"/>
      <c r="AA29" s="46"/>
      <c r="AB29" s="7"/>
      <c r="AC29" s="43"/>
      <c r="AD29" s="7"/>
      <c r="AE29" s="45"/>
      <c r="AF29" s="45"/>
      <c r="AG29" s="44"/>
      <c r="AH29" s="7"/>
      <c r="AI29" s="43"/>
      <c r="AJ29" s="7"/>
      <c r="AK29" s="7"/>
      <c r="AL29" s="7"/>
      <c r="AM29" s="7"/>
      <c r="AN29" s="7"/>
      <c r="AO29" s="7"/>
      <c r="AP29" s="44"/>
      <c r="AQ29" s="7"/>
      <c r="AR29" s="43"/>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row>
    <row r="30" spans="1:71" s="3" customFormat="1" ht="13.5" customHeight="1" x14ac:dyDescent="0.2">
      <c r="A30" s="27"/>
      <c r="B30" s="27"/>
      <c r="C30" s="27"/>
      <c r="D30" s="36"/>
      <c r="E30" s="36"/>
      <c r="F30" s="36"/>
      <c r="G30" s="35"/>
      <c r="O30" s="73"/>
      <c r="P30" s="46"/>
      <c r="Q30" s="28"/>
      <c r="R30" s="28"/>
      <c r="S30" s="28"/>
      <c r="T30" s="46"/>
      <c r="U30" s="47"/>
      <c r="V30" s="7"/>
      <c r="W30" s="43"/>
      <c r="X30" s="7"/>
      <c r="Y30" s="7"/>
      <c r="Z30" s="7"/>
      <c r="AA30" s="46"/>
      <c r="AB30" s="7"/>
      <c r="AC30" s="43"/>
      <c r="AD30" s="7"/>
      <c r="AE30" s="45"/>
      <c r="AF30" s="45"/>
      <c r="AG30" s="44"/>
      <c r="AH30" s="7"/>
      <c r="AI30" s="43"/>
      <c r="AJ30" s="7"/>
      <c r="AK30" s="7"/>
      <c r="AL30" s="7"/>
      <c r="AM30" s="7"/>
      <c r="AN30" s="7"/>
      <c r="AO30" s="7"/>
      <c r="AP30" s="44"/>
      <c r="AQ30" s="7"/>
      <c r="AR30" s="43"/>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row>
    <row r="31" spans="1:71" s="33" customFormat="1" ht="13.5" customHeight="1" x14ac:dyDescent="0.2">
      <c r="A31" s="26" t="s">
        <v>217</v>
      </c>
      <c r="B31" s="27"/>
      <c r="C31" s="27"/>
      <c r="D31" s="3"/>
      <c r="E31" s="34"/>
      <c r="G31" s="3"/>
      <c r="O31" s="40"/>
      <c r="P31" s="40">
        <f t="shared" ref="P31:AW31" si="65">SUM(P19:P30)</f>
        <v>10</v>
      </c>
      <c r="Q31" s="37">
        <f t="shared" si="65"/>
        <v>345.76640624999999</v>
      </c>
      <c r="R31" s="37">
        <f t="shared" si="65"/>
        <v>143.2013338545629</v>
      </c>
      <c r="S31" s="37">
        <f t="shared" si="65"/>
        <v>222.51210697198249</v>
      </c>
      <c r="T31" s="40">
        <f t="shared" si="65"/>
        <v>10</v>
      </c>
      <c r="U31" s="37">
        <f t="shared" si="65"/>
        <v>127.31333333333333</v>
      </c>
      <c r="V31" s="37">
        <f t="shared" si="65"/>
        <v>25.450259033732639</v>
      </c>
      <c r="W31" s="37">
        <f t="shared" si="65"/>
        <v>10</v>
      </c>
      <c r="X31" s="37">
        <f t="shared" si="65"/>
        <v>6.3732569983476477</v>
      </c>
      <c r="Y31" s="37">
        <f t="shared" si="65"/>
        <v>39.662500000000001</v>
      </c>
      <c r="Z31" s="37">
        <f t="shared" si="65"/>
        <v>16.333328982564044</v>
      </c>
      <c r="AA31" s="39">
        <f t="shared" si="65"/>
        <v>8019.4341777777781</v>
      </c>
      <c r="AB31" s="37">
        <f t="shared" si="65"/>
        <v>6.3732569983476477</v>
      </c>
      <c r="AC31" s="37">
        <f t="shared" si="65"/>
        <v>127.31333333333333</v>
      </c>
      <c r="AD31" s="37">
        <f t="shared" si="65"/>
        <v>86.212437722210964</v>
      </c>
      <c r="AE31" s="37">
        <f t="shared" si="65"/>
        <v>10</v>
      </c>
      <c r="AF31" s="37">
        <f t="shared" si="65"/>
        <v>4.0744561111510977</v>
      </c>
      <c r="AG31" s="38">
        <f t="shared" si="65"/>
        <v>127.31333333333333</v>
      </c>
      <c r="AH31" s="37">
        <f t="shared" si="65"/>
        <v>10</v>
      </c>
      <c r="AI31" s="37">
        <f t="shared" si="65"/>
        <v>6.3732569983476477</v>
      </c>
      <c r="AJ31" s="37">
        <f t="shared" si="65"/>
        <v>25.450259033732639</v>
      </c>
      <c r="AK31" s="37">
        <f t="shared" si="65"/>
        <v>39.662500000000001</v>
      </c>
      <c r="AL31" s="37">
        <f t="shared" si="65"/>
        <v>345.76640624999999</v>
      </c>
      <c r="AM31" s="37">
        <f t="shared" si="65"/>
        <v>3517.8379082031252</v>
      </c>
      <c r="AN31" s="37">
        <f t="shared" si="65"/>
        <v>222.51210697198249</v>
      </c>
      <c r="AO31" s="37">
        <f t="shared" si="65"/>
        <v>16.333328982564044</v>
      </c>
      <c r="AP31" s="37">
        <f t="shared" si="65"/>
        <v>8019.4341777777781</v>
      </c>
      <c r="AQ31" s="37">
        <f t="shared" si="65"/>
        <v>127.31333333333333</v>
      </c>
      <c r="AR31" s="37">
        <f t="shared" si="65"/>
        <v>86.212437722210964</v>
      </c>
      <c r="AS31" s="37">
        <f t="shared" si="65"/>
        <v>6.3732569983476477</v>
      </c>
      <c r="AT31" s="37">
        <f t="shared" si="65"/>
        <v>10</v>
      </c>
      <c r="AU31" s="37">
        <f t="shared" si="65"/>
        <v>39.662500000000001</v>
      </c>
      <c r="AV31" s="37">
        <f t="shared" si="65"/>
        <v>345.76640624999999</v>
      </c>
      <c r="AW31" s="37">
        <f t="shared" si="65"/>
        <v>25.450259033732639</v>
      </c>
      <c r="AX31" s="37"/>
      <c r="AY31" s="37"/>
      <c r="AZ31" s="37">
        <f>SUM(AZ19:AZ30)</f>
        <v>0.47971665664922641</v>
      </c>
      <c r="BA31" s="37"/>
      <c r="BB31" s="37"/>
      <c r="BC31" s="37">
        <f>SUM(BC19:BC30)</f>
        <v>5.1363397061387319E-3</v>
      </c>
      <c r="BD31" s="37"/>
      <c r="BE31" s="37"/>
      <c r="BF31" s="37">
        <f>SUM(BF19:BF30)</f>
        <v>2.7307151297353959E-3</v>
      </c>
      <c r="BG31" s="37"/>
      <c r="BH31" s="37"/>
      <c r="BI31" s="37">
        <f>SUM(BI19:BI30)</f>
        <v>4.0199891078520665E-3</v>
      </c>
      <c r="BJ31" s="37"/>
      <c r="BK31" s="37"/>
      <c r="BL31" s="37">
        <f>SUM(BL19:BL30)</f>
        <v>3.9397492680892611E-3</v>
      </c>
      <c r="BM31" s="37"/>
      <c r="BN31" s="37"/>
      <c r="BO31" s="37">
        <f>SUM(BO19:BO30)</f>
        <v>2.4530763599329803E-3</v>
      </c>
      <c r="BP31" s="37">
        <f>SUM(BP19:BP27)</f>
        <v>3.1914964445937336E-3</v>
      </c>
      <c r="BQ31" s="37">
        <f>SUM(BQ19:BQ27)</f>
        <v>44.534703389858109</v>
      </c>
      <c r="BR31" s="37">
        <f>SUM(BR19:BR27)</f>
        <v>5.8118967894409453E-3</v>
      </c>
      <c r="BS31" s="37">
        <f>SUM(BS19:BS27)</f>
        <v>44.534703389858109</v>
      </c>
    </row>
    <row r="32" spans="1:71" ht="13.5" customHeight="1" thickBot="1" x14ac:dyDescent="0.25">
      <c r="A32" s="26" t="s">
        <v>218</v>
      </c>
      <c r="D32" s="17" t="s">
        <v>219</v>
      </c>
      <c r="E32" s="7">
        <f>AVERAGE(H19:H27)</f>
        <v>0.6364222497219223</v>
      </c>
      <c r="F32" s="32" t="s">
        <v>220</v>
      </c>
      <c r="G32" s="3"/>
      <c r="H32" s="21"/>
      <c r="P32" s="3"/>
      <c r="Q32" s="3"/>
      <c r="R32" s="3"/>
      <c r="S32" s="3"/>
      <c r="T32" s="3"/>
      <c r="U32" s="3"/>
      <c r="V32" s="3"/>
      <c r="W32" s="3"/>
      <c r="X32" s="3"/>
      <c r="Y32" s="3"/>
      <c r="Z32" s="3"/>
      <c r="AA32" s="3"/>
      <c r="AB32" s="3"/>
      <c r="AC32" s="3"/>
      <c r="AD32" s="3"/>
      <c r="AE32" s="3"/>
      <c r="AF32" s="3"/>
      <c r="AG32" s="172" t="s">
        <v>221</v>
      </c>
      <c r="AH32" s="172"/>
      <c r="AI32" s="172"/>
      <c r="AJ32" s="172"/>
      <c r="AK32" s="172"/>
      <c r="AL32" s="3"/>
      <c r="AM32" s="3"/>
      <c r="AN32" s="3"/>
      <c r="AO32" s="3"/>
      <c r="AP32" s="172" t="s">
        <v>221</v>
      </c>
      <c r="AQ32" s="172"/>
      <c r="AR32" s="172"/>
      <c r="AS32" s="172"/>
      <c r="AT32" s="172"/>
      <c r="AU32" s="3"/>
      <c r="AV32" s="3"/>
      <c r="AW32" s="3"/>
    </row>
    <row r="33" spans="1:50" ht="13.5" customHeight="1" x14ac:dyDescent="0.2">
      <c r="A33" s="3" t="s">
        <v>222</v>
      </c>
      <c r="D33" s="17" t="s">
        <v>223</v>
      </c>
      <c r="E33" s="31">
        <f>STDEV(H19:H27)/E32</f>
        <v>6.2215138295196849E-2</v>
      </c>
      <c r="F33" s="30" t="s">
        <v>224</v>
      </c>
      <c r="G33" s="3"/>
      <c r="H33" s="21"/>
      <c r="P33" s="33"/>
      <c r="Q33" s="33"/>
      <c r="R33" s="33"/>
      <c r="S33" s="33"/>
      <c r="T33" s="33"/>
      <c r="U33" s="33"/>
      <c r="V33" s="33"/>
      <c r="W33" s="33"/>
      <c r="X33" s="33"/>
      <c r="Y33" s="33"/>
      <c r="Z33" s="33"/>
      <c r="AA33" s="33"/>
      <c r="AB33" s="33"/>
      <c r="AC33" s="33"/>
      <c r="AD33" s="33"/>
      <c r="AE33" s="33"/>
      <c r="AF33" s="33"/>
      <c r="AG33" s="108" t="s">
        <v>225</v>
      </c>
      <c r="AH33" s="109" t="s">
        <v>226</v>
      </c>
      <c r="AI33" s="109" t="s">
        <v>227</v>
      </c>
      <c r="AJ33" s="109" t="s">
        <v>228</v>
      </c>
      <c r="AK33" s="110" t="s">
        <v>229</v>
      </c>
      <c r="AL33" s="33"/>
      <c r="AM33" s="33"/>
      <c r="AN33" s="33"/>
      <c r="AO33" s="33"/>
      <c r="AP33" s="108" t="s">
        <v>225</v>
      </c>
      <c r="AQ33" s="109" t="s">
        <v>226</v>
      </c>
      <c r="AR33" s="109" t="s">
        <v>227</v>
      </c>
      <c r="AS33" s="109" t="s">
        <v>228</v>
      </c>
      <c r="AT33" s="110" t="s">
        <v>229</v>
      </c>
      <c r="AU33" s="33"/>
      <c r="AV33" s="33"/>
      <c r="AW33" s="33"/>
      <c r="AX33" s="121"/>
    </row>
    <row r="34" spans="1:50" ht="13.5" customHeight="1" x14ac:dyDescent="0.2">
      <c r="D34" s="11"/>
      <c r="G34" s="3"/>
      <c r="H34" s="26"/>
      <c r="I34" s="3"/>
      <c r="J34" s="3"/>
      <c r="K34" s="3"/>
      <c r="L34" s="3"/>
      <c r="M34" s="3"/>
      <c r="N34" s="3"/>
      <c r="AG34" s="111" t="s">
        <v>226</v>
      </c>
      <c r="AH34" s="112" t="s">
        <v>227</v>
      </c>
      <c r="AI34" s="112" t="s">
        <v>230</v>
      </c>
      <c r="AJ34" s="112" t="s">
        <v>231</v>
      </c>
      <c r="AK34" s="113" t="s">
        <v>232</v>
      </c>
      <c r="AP34" s="111" t="s">
        <v>226</v>
      </c>
      <c r="AQ34" s="112" t="s">
        <v>227</v>
      </c>
      <c r="AR34" s="112" t="s">
        <v>230</v>
      </c>
      <c r="AS34" s="112" t="s">
        <v>231</v>
      </c>
      <c r="AT34" s="113" t="s">
        <v>232</v>
      </c>
    </row>
    <row r="35" spans="1:50" ht="13.5" customHeight="1" thickBot="1" x14ac:dyDescent="0.25">
      <c r="D35" s="17" t="s">
        <v>233</v>
      </c>
      <c r="E35" s="17" t="s">
        <v>234</v>
      </c>
      <c r="F35" s="17" t="s">
        <v>235</v>
      </c>
      <c r="G35" s="17" t="s">
        <v>236</v>
      </c>
      <c r="H35" s="158" t="s">
        <v>237</v>
      </c>
      <c r="I35" s="158"/>
      <c r="J35" s="158"/>
      <c r="K35" s="3"/>
      <c r="L35" s="3"/>
      <c r="M35" s="3"/>
      <c r="N35" s="3"/>
      <c r="AG35" s="114" t="s">
        <v>227</v>
      </c>
      <c r="AH35" s="115" t="s">
        <v>230</v>
      </c>
      <c r="AI35" s="115" t="s">
        <v>238</v>
      </c>
      <c r="AJ35" s="115" t="s">
        <v>239</v>
      </c>
      <c r="AK35" s="116" t="s">
        <v>240</v>
      </c>
      <c r="AP35" s="114" t="s">
        <v>227</v>
      </c>
      <c r="AQ35" s="115" t="s">
        <v>230</v>
      </c>
      <c r="AR35" s="115" t="s">
        <v>238</v>
      </c>
      <c r="AS35" s="115" t="s">
        <v>239</v>
      </c>
      <c r="AT35" s="116" t="s">
        <v>240</v>
      </c>
    </row>
    <row r="36" spans="1:50" ht="13.5" customHeight="1" x14ac:dyDescent="0.2">
      <c r="A36" s="25" t="s">
        <v>241</v>
      </c>
      <c r="B36" s="24"/>
      <c r="C36" s="24"/>
      <c r="D36" s="17" t="s">
        <v>242</v>
      </c>
      <c r="E36" s="20">
        <f xml:space="preserve"> ((S31 * T31) - (F29 * E29)) /  ((T31 * Q31) - (F29 * F29))</f>
        <v>0.64508772385951418</v>
      </c>
      <c r="F36" s="20">
        <f xml:space="preserve"> ((V31 * U31) - (W31 * X31)) /  ((U31 * Y31) - (W31 * W31))</f>
        <v>0.64175835418222449</v>
      </c>
      <c r="G36" s="20">
        <f xml:space="preserve"> ((AB31 * AA31) - (AC31 * AD31)) /  ((AA31 * AE31) - (AC31 * AC31))</f>
        <v>0.62723310345815453</v>
      </c>
      <c r="H36" s="157" t="s">
        <v>243</v>
      </c>
      <c r="I36" s="157"/>
      <c r="J36" s="157"/>
      <c r="K36" s="21"/>
      <c r="L36" s="21"/>
      <c r="M36" s="21"/>
      <c r="N36" s="21"/>
      <c r="AG36" s="99">
        <f>AG31</f>
        <v>127.31333333333333</v>
      </c>
      <c r="AH36" s="100">
        <f>AH31</f>
        <v>10</v>
      </c>
      <c r="AI36" s="100">
        <f>AK31</f>
        <v>39.662500000000001</v>
      </c>
      <c r="AJ36" s="100" t="s">
        <v>228</v>
      </c>
      <c r="AK36" s="101">
        <f>AI31</f>
        <v>6.3732569983476477</v>
      </c>
      <c r="AP36" s="99">
        <f>AP31</f>
        <v>8019.4341777777781</v>
      </c>
      <c r="AQ36" s="100">
        <f>AQ31</f>
        <v>127.31333333333333</v>
      </c>
      <c r="AR36" s="100">
        <f>AT31</f>
        <v>10</v>
      </c>
      <c r="AS36" s="100" t="s">
        <v>228</v>
      </c>
      <c r="AT36" s="101">
        <f>AR31</f>
        <v>86.212437722210964</v>
      </c>
    </row>
    <row r="37" spans="1:50" ht="13.5" customHeight="1" x14ac:dyDescent="0.2">
      <c r="D37" s="17" t="s">
        <v>244</v>
      </c>
      <c r="E37" s="20">
        <f xml:space="preserve"> ((Q31 * E29) - (F29 * S31)) / ((T31 * Q31) - (F29 * F29))</f>
        <v>-1.3553281384534011E-2</v>
      </c>
      <c r="F37" s="20">
        <f xml:space="preserve"> ((Y31 * X31) - (W31 * V31)) / ((U31 * Y31) - (W31 * W31))</f>
        <v>-3.4816890198405932E-4</v>
      </c>
      <c r="G37" s="29">
        <f xml:space="preserve"> ((AE31 * AD31) - (AC31 * AB31)) / ((AA31 * AE31) - (AC31 * AC31))</f>
        <v>7.927367945182659E-4</v>
      </c>
      <c r="H37" s="157" t="s">
        <v>245</v>
      </c>
      <c r="I37" s="157"/>
      <c r="J37" s="157"/>
      <c r="K37" s="27"/>
      <c r="L37" s="27"/>
      <c r="M37" s="27"/>
      <c r="N37" s="27"/>
      <c r="R37" s="8" t="s">
        <v>246</v>
      </c>
      <c r="X37" s="8" t="s">
        <v>247</v>
      </c>
      <c r="AG37" s="102">
        <f>AH31</f>
        <v>10</v>
      </c>
      <c r="AH37" s="103">
        <f>AK31</f>
        <v>39.662500000000001</v>
      </c>
      <c r="AI37" s="103">
        <f>AL31</f>
        <v>345.76640624999999</v>
      </c>
      <c r="AJ37" s="103" t="s">
        <v>231</v>
      </c>
      <c r="AK37" s="104">
        <f>AJ31</f>
        <v>25.450259033732639</v>
      </c>
      <c r="AP37" s="102">
        <f>AQ31</f>
        <v>127.31333333333333</v>
      </c>
      <c r="AQ37" s="103">
        <f>AT31</f>
        <v>10</v>
      </c>
      <c r="AR37" s="103">
        <f>AU31</f>
        <v>39.662500000000001</v>
      </c>
      <c r="AS37" s="103" t="s">
        <v>231</v>
      </c>
      <c r="AT37" s="104">
        <f>AS31</f>
        <v>6.3732569983476477</v>
      </c>
    </row>
    <row r="38" spans="1:50" ht="13.5" customHeight="1" thickBot="1" x14ac:dyDescent="0.25">
      <c r="A38" s="1" t="s">
        <v>248</v>
      </c>
      <c r="D38" s="17" t="s">
        <v>249</v>
      </c>
      <c r="E38" s="20">
        <f xml:space="preserve"> ((T31 * S31) - (F29 * E29)) / (SQRT( ( ((T31 * Q31) - (F29 * F29)) * ((T31 * R31) - (E29 * E29)))))</f>
        <v>0.99995894485352144</v>
      </c>
      <c r="F38" s="20">
        <f xml:space="preserve"> ((U31 * V31) - (W31 * X31)) / (SQRT( ( ((U31 * Y31) - (W31 * W31)) * ((U31 * Z31) - (X31 * X31)))))</f>
        <v>0.99991783244194055</v>
      </c>
      <c r="G38" s="20">
        <f xml:space="preserve"> ((AA31 * AB31) - (AC31 * AD31)) / (SQRT( ( ((AA31 * AE31) - (AC31 * AC31)) * ((AA31 * AF31) - (AD31 * AD31)))))</f>
        <v>0.99863382357251829</v>
      </c>
      <c r="H38" s="157" t="s">
        <v>250</v>
      </c>
      <c r="I38" s="157"/>
      <c r="J38" s="157"/>
      <c r="K38" s="27"/>
      <c r="L38" s="27"/>
      <c r="M38" s="27"/>
      <c r="N38" s="27"/>
      <c r="R38" s="8" t="s">
        <v>251</v>
      </c>
      <c r="X38" s="8" t="s">
        <v>252</v>
      </c>
      <c r="AG38" s="105">
        <f>AK31</f>
        <v>39.662500000000001</v>
      </c>
      <c r="AH38" s="106">
        <f>AL31</f>
        <v>345.76640624999999</v>
      </c>
      <c r="AI38" s="106">
        <f>AM31</f>
        <v>3517.8379082031252</v>
      </c>
      <c r="AJ38" s="106" t="s">
        <v>239</v>
      </c>
      <c r="AK38" s="107">
        <f>AN31</f>
        <v>222.51210697198249</v>
      </c>
      <c r="AP38" s="105">
        <f>AT31</f>
        <v>10</v>
      </c>
      <c r="AQ38" s="106">
        <f>AU31</f>
        <v>39.662500000000001</v>
      </c>
      <c r="AR38" s="106">
        <f>AV31</f>
        <v>345.76640624999999</v>
      </c>
      <c r="AS38" s="106" t="s">
        <v>239</v>
      </c>
      <c r="AT38" s="107">
        <f>AW31</f>
        <v>25.450259033732639</v>
      </c>
    </row>
    <row r="39" spans="1:50" ht="13.5" customHeight="1" thickBot="1" x14ac:dyDescent="0.25">
      <c r="A39" s="3" t="s">
        <v>253</v>
      </c>
      <c r="D39" s="17" t="s">
        <v>254</v>
      </c>
      <c r="E39" s="28">
        <f>POWER(E38,2)</f>
        <v>0.99991789139256793</v>
      </c>
      <c r="F39" s="28">
        <f>POWER(F38,2)</f>
        <v>0.99983567163538867</v>
      </c>
      <c r="G39" s="28">
        <f>POWER(G38,2)</f>
        <v>0.99726951358306759</v>
      </c>
      <c r="H39" s="157" t="s">
        <v>255</v>
      </c>
      <c r="I39" s="157"/>
      <c r="J39" s="157"/>
      <c r="K39" s="27"/>
      <c r="L39" s="27"/>
      <c r="M39" s="27"/>
      <c r="N39" s="27"/>
      <c r="R39" s="8" t="s">
        <v>256</v>
      </c>
      <c r="X39" s="8" t="s">
        <v>257</v>
      </c>
      <c r="AG39" s="171" t="s">
        <v>258</v>
      </c>
      <c r="AH39" s="171"/>
      <c r="AI39" s="171"/>
      <c r="AJ39" s="97"/>
      <c r="AK39" s="98" t="s">
        <v>259</v>
      </c>
      <c r="AP39" s="171" t="s">
        <v>258</v>
      </c>
      <c r="AQ39" s="171"/>
      <c r="AR39" s="171"/>
      <c r="AS39" s="97"/>
      <c r="AT39" s="98" t="s">
        <v>259</v>
      </c>
    </row>
    <row r="40" spans="1:50" ht="13.5" customHeight="1" x14ac:dyDescent="0.2">
      <c r="D40" s="17" t="s">
        <v>260</v>
      </c>
      <c r="E40" s="71">
        <f>SQRT(AZ31)</f>
        <v>0.69261580739196704</v>
      </c>
      <c r="F40" s="71">
        <f>SQRT(BC31)</f>
        <v>7.1668261497951316E-2</v>
      </c>
      <c r="G40" s="71">
        <f>SQRT(BF31)</f>
        <v>5.2256244887433273E-2</v>
      </c>
      <c r="H40" s="157" t="s">
        <v>261</v>
      </c>
      <c r="I40" s="157"/>
      <c r="J40" s="157"/>
      <c r="K40" s="27"/>
      <c r="L40" s="27"/>
      <c r="M40" s="27"/>
      <c r="N40" s="27"/>
      <c r="R40" s="8"/>
      <c r="X40" s="8"/>
      <c r="AG40" s="99" cm="1">
        <f t="array" ref="AG40:AI42">MINVERSE(AG36:AI38)</f>
        <v>8.3119605769818548E-3</v>
      </c>
      <c r="AH40" s="100">
        <v>-8.9331488380015017E-3</v>
      </c>
      <c r="AI40" s="100">
        <v>7.843197173450563E-4</v>
      </c>
      <c r="AJ40" s="100" t="s">
        <v>262</v>
      </c>
      <c r="AK40" s="101" cm="1">
        <f t="array" ref="AK40:AK42">MMULT(AG40:AI42,AK36:AK38)</f>
        <v>1.4394184933166909E-4</v>
      </c>
      <c r="AP40" s="99" cm="1">
        <f t="array" ref="AP40:AR42">MINVERSE(AP36:AR38)</f>
        <v>1.9613163680459186E-4</v>
      </c>
      <c r="AQ40" s="100">
        <v>-4.5401052627549333E-3</v>
      </c>
      <c r="AR40" s="100">
        <v>5.1511831512975872E-4</v>
      </c>
      <c r="AS40" s="100" t="s">
        <v>262</v>
      </c>
      <c r="AT40" s="101" cm="1">
        <f t="array" ref="AT40:AT42">MMULT(AP40:AR42,AT36:AT38)</f>
        <v>1.0836234373555863E-3</v>
      </c>
    </row>
    <row r="41" spans="1:50" ht="13.5" customHeight="1" x14ac:dyDescent="0.2">
      <c r="D41" s="11"/>
      <c r="G41" s="3"/>
      <c r="H41" s="26"/>
      <c r="I41" s="3"/>
      <c r="J41" s="2"/>
      <c r="K41" s="96"/>
      <c r="L41" s="96"/>
      <c r="N41" s="21"/>
      <c r="R41" s="8" t="s">
        <v>263</v>
      </c>
      <c r="AG41" s="102">
        <v>-8.9331488380014965E-3</v>
      </c>
      <c r="AH41" s="103">
        <v>0.18574067614996798</v>
      </c>
      <c r="AI41" s="103">
        <v>-1.8155633300243692E-2</v>
      </c>
      <c r="AJ41" s="103" t="s">
        <v>264</v>
      </c>
      <c r="AK41" s="104">
        <v>0.6303668487203451</v>
      </c>
      <c r="AP41" s="102">
        <v>-4.5401052627549324E-3</v>
      </c>
      <c r="AQ41" s="103">
        <v>0.28856975638884047</v>
      </c>
      <c r="AR41" s="103">
        <v>-3.2970227020557581E-2</v>
      </c>
      <c r="AS41" s="103" t="s">
        <v>264</v>
      </c>
      <c r="AT41" s="104">
        <v>0.60861485912495006</v>
      </c>
    </row>
    <row r="42" spans="1:50" ht="13.5" customHeight="1" thickBot="1" x14ac:dyDescent="0.25">
      <c r="D42" s="17" t="s">
        <v>233</v>
      </c>
      <c r="E42" s="17" t="s">
        <v>234</v>
      </c>
      <c r="F42" s="17" t="s">
        <v>235</v>
      </c>
      <c r="G42" s="17" t="s">
        <v>236</v>
      </c>
      <c r="H42" s="158" t="s">
        <v>265</v>
      </c>
      <c r="I42" s="158"/>
      <c r="J42" s="158"/>
      <c r="K42" s="96"/>
      <c r="L42" s="96"/>
      <c r="M42" s="96"/>
      <c r="N42" s="8"/>
      <c r="R42" s="8" t="s">
        <v>266</v>
      </c>
      <c r="AG42" s="105">
        <v>7.8431971734505609E-4</v>
      </c>
      <c r="AH42" s="106">
        <v>-1.8155633300243692E-2</v>
      </c>
      <c r="AI42" s="106">
        <v>2.0599300444545856E-3</v>
      </c>
      <c r="AJ42" s="106" t="s">
        <v>267</v>
      </c>
      <c r="AK42" s="107">
        <v>1.2924751213266306E-3</v>
      </c>
      <c r="AP42" s="105">
        <v>5.1511831512975851E-4</v>
      </c>
      <c r="AQ42" s="106">
        <v>-3.2970227020557574E-2</v>
      </c>
      <c r="AR42" s="106">
        <v>6.6592080793030127E-3</v>
      </c>
      <c r="AS42" s="106" t="s">
        <v>267</v>
      </c>
      <c r="AT42" s="107">
        <v>3.7604461446021642E-3</v>
      </c>
    </row>
    <row r="43" spans="1:50" ht="15.75" customHeight="1" x14ac:dyDescent="0.2">
      <c r="A43" s="25" t="s">
        <v>268</v>
      </c>
      <c r="B43" s="24"/>
      <c r="C43" s="24"/>
      <c r="D43" s="23" t="s">
        <v>269</v>
      </c>
      <c r="E43" s="20">
        <f>LINEST(E19:E28,F19:G28,1,1)</f>
        <v>1.2903090689623869E-3</v>
      </c>
      <c r="F43" s="117">
        <f>AK42</f>
        <v>1.2924751213266306E-3</v>
      </c>
      <c r="G43" s="117">
        <f>AT42</f>
        <v>3.7604461446021642E-3</v>
      </c>
      <c r="H43" s="156" t="s">
        <v>270</v>
      </c>
      <c r="I43" s="156"/>
      <c r="J43" s="156"/>
      <c r="N43" s="8"/>
      <c r="R43" s="3"/>
      <c r="AG43" s="95"/>
      <c r="AP43" s="95"/>
    </row>
    <row r="44" spans="1:50" ht="13.5" customHeight="1" x14ac:dyDescent="0.2">
      <c r="D44" s="23" t="s">
        <v>271</v>
      </c>
      <c r="E44" s="20">
        <f>INDEX(LINEST(E19:E28,F19:G28,1,1),1,2)</f>
        <v>0.6303915193587758</v>
      </c>
      <c r="F44" s="117">
        <f>AK41</f>
        <v>0.6303668487203451</v>
      </c>
      <c r="G44" s="117">
        <f>AT41</f>
        <v>0.60861485912495006</v>
      </c>
      <c r="H44" s="156" t="s">
        <v>272</v>
      </c>
      <c r="I44" s="156"/>
      <c r="J44" s="156"/>
      <c r="N44" s="8"/>
      <c r="R44" s="3"/>
      <c r="AG44" s="95"/>
      <c r="AP44" s="95"/>
    </row>
    <row r="45" spans="1:50" ht="13.5" customHeight="1" x14ac:dyDescent="0.2">
      <c r="A45" s="3" t="s">
        <v>273</v>
      </c>
      <c r="D45" s="22" t="s">
        <v>274</v>
      </c>
      <c r="E45" s="20">
        <f>INDEX(LINEST(E19:E28,F19:G28,1,1),1,3)</f>
        <v>1.2098674382887697E-4</v>
      </c>
      <c r="F45" s="117">
        <f>AK40</f>
        <v>1.4394184933166909E-4</v>
      </c>
      <c r="G45" s="117">
        <f>AT40</f>
        <v>1.0836234373555863E-3</v>
      </c>
      <c r="H45" s="156" t="s">
        <v>275</v>
      </c>
      <c r="I45" s="156"/>
      <c r="J45" s="156"/>
      <c r="N45" s="8"/>
      <c r="R45" s="10" t="s">
        <v>276</v>
      </c>
      <c r="AG45" s="95"/>
      <c r="AH45" s="95"/>
      <c r="AI45" s="95"/>
      <c r="AJ45" s="95"/>
      <c r="AK45" s="95"/>
      <c r="AP45" s="146"/>
      <c r="AQ45" s="146"/>
      <c r="AR45" s="146"/>
      <c r="AS45" s="146"/>
      <c r="AT45" s="146"/>
    </row>
    <row r="46" spans="1:50" ht="13.5" customHeight="1" x14ac:dyDescent="0.2">
      <c r="A46" s="21" t="s">
        <v>277</v>
      </c>
      <c r="D46" s="17" t="s">
        <v>254</v>
      </c>
      <c r="E46" s="28">
        <f>INDEX(LINEST(E19:E28,F19:G28,1,1),3,1)</f>
        <v>0.99995699448287756</v>
      </c>
      <c r="F46" s="122">
        <f>1-BP31/BQ31</f>
        <v>0.99992833686537319</v>
      </c>
      <c r="G46" s="122">
        <f>1-BR31/BS31</f>
        <v>0.99986949735044683</v>
      </c>
      <c r="H46" s="156" t="s">
        <v>278</v>
      </c>
      <c r="I46" s="156"/>
      <c r="J46" s="156"/>
      <c r="K46" s="159" t="s">
        <v>14</v>
      </c>
      <c r="L46" s="160"/>
      <c r="M46" s="160"/>
      <c r="N46" s="8"/>
      <c r="R46" s="10" t="s">
        <v>279</v>
      </c>
      <c r="AG46" s="120"/>
    </row>
    <row r="47" spans="1:50" ht="13.5" customHeight="1" x14ac:dyDescent="0.2">
      <c r="A47" s="21"/>
      <c r="D47" s="17" t="s">
        <v>260</v>
      </c>
      <c r="E47" s="71">
        <f>SQRT(BI31)</f>
        <v>6.340338404101209E-2</v>
      </c>
      <c r="F47" s="118">
        <f>SQRT(BL31)</f>
        <v>6.2767422028383965E-2</v>
      </c>
      <c r="G47" s="118">
        <f>SQRT(BO31)</f>
        <v>4.9528540862143117E-2</v>
      </c>
      <c r="H47" s="157" t="s">
        <v>261</v>
      </c>
      <c r="I47" s="157"/>
      <c r="J47" s="157"/>
      <c r="K47" s="159"/>
      <c r="L47" s="160"/>
      <c r="M47" s="160"/>
      <c r="N47" s="8"/>
      <c r="R47" s="10"/>
    </row>
    <row r="48" spans="1:50" ht="13.5" customHeight="1" x14ac:dyDescent="0.2">
      <c r="B48" s="19"/>
      <c r="N48" s="18"/>
      <c r="R48" s="10" t="s">
        <v>280</v>
      </c>
    </row>
    <row r="49" spans="1:49" ht="18.75" customHeight="1" x14ac:dyDescent="0.2">
      <c r="A49" s="136" t="s">
        <v>281</v>
      </c>
      <c r="B49" s="136"/>
      <c r="C49" s="136"/>
      <c r="D49" s="136"/>
      <c r="E49" s="136"/>
      <c r="F49" s="136"/>
      <c r="G49" s="136"/>
      <c r="H49" s="136"/>
      <c r="I49" s="136"/>
      <c r="J49" s="136"/>
      <c r="K49" s="136"/>
      <c r="L49" s="136"/>
      <c r="N49" s="8"/>
      <c r="R49" s="14" t="s">
        <v>282</v>
      </c>
      <c r="AG49" s="95"/>
      <c r="AP49" s="95"/>
    </row>
    <row r="50" spans="1:49" ht="77.25" customHeight="1" x14ac:dyDescent="0.2">
      <c r="A50" s="15" t="s">
        <v>283</v>
      </c>
      <c r="B50" s="16" t="s">
        <v>284</v>
      </c>
      <c r="C50" s="16" t="s">
        <v>285</v>
      </c>
      <c r="D50" s="16" t="s">
        <v>286</v>
      </c>
      <c r="E50" s="16" t="s">
        <v>287</v>
      </c>
      <c r="F50" s="15" t="s">
        <v>288</v>
      </c>
      <c r="G50" s="15" t="s">
        <v>289</v>
      </c>
      <c r="H50" s="15" t="s">
        <v>290</v>
      </c>
      <c r="I50" s="15" t="s">
        <v>291</v>
      </c>
      <c r="J50" s="15" t="s">
        <v>292</v>
      </c>
      <c r="K50" s="15" t="s">
        <v>293</v>
      </c>
      <c r="L50" s="15" t="s">
        <v>294</v>
      </c>
      <c r="R50" s="14" t="s">
        <v>295</v>
      </c>
    </row>
    <row r="51" spans="1:49" s="11" customFormat="1" ht="14.25" customHeight="1" x14ac:dyDescent="0.2">
      <c r="A51" s="137" t="s">
        <v>296</v>
      </c>
      <c r="B51" s="138"/>
      <c r="C51" s="138"/>
      <c r="D51" s="138"/>
      <c r="E51" s="139"/>
      <c r="F51" s="13" t="s">
        <v>297</v>
      </c>
      <c r="G51" s="140" t="s">
        <v>298</v>
      </c>
      <c r="H51" s="141"/>
      <c r="I51" s="142"/>
      <c r="J51" s="143" t="s">
        <v>299</v>
      </c>
      <c r="K51" s="144"/>
      <c r="L51" s="145"/>
      <c r="P51" s="1"/>
      <c r="Q51" s="1"/>
      <c r="R51" s="14" t="s">
        <v>300</v>
      </c>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1:49" ht="14.25" customHeight="1" x14ac:dyDescent="0.25">
      <c r="A52" s="83">
        <v>1</v>
      </c>
      <c r="B52" s="79">
        <f t="shared" ref="B52:B61" si="66">C19</f>
        <v>0.5</v>
      </c>
      <c r="C52" s="80">
        <f t="shared" ref="C52:C61" si="67">A19</f>
        <v>10181</v>
      </c>
      <c r="D52" s="81">
        <f t="shared" ref="D52:D61" si="68">B19</f>
        <v>1130130</v>
      </c>
      <c r="E52" s="79">
        <f t="shared" ref="E52:E61" si="69">D19</f>
        <v>40</v>
      </c>
      <c r="F52" s="7">
        <f t="shared" ref="F52:F61" si="70">C52*E52/D52/$E$32</f>
        <v>0.56620887269811659</v>
      </c>
      <c r="G52" s="7">
        <f t="shared" ref="G52:G61" si="71">(((C52/D52)-$E$37)/$E$36)*E52</f>
        <v>1.3990022543863343</v>
      </c>
      <c r="H52" s="7">
        <f t="shared" ref="H52:H61" si="72">(((C52/D52)-$F$37)/$F$36)*E52</f>
        <v>0.58320188310028243</v>
      </c>
      <c r="I52" s="7">
        <f t="shared" ref="I52:I61" si="73">(((C52/D52)-$G$37)/$G$36)*E52</f>
        <v>0.52394947106971879</v>
      </c>
      <c r="J52" s="6">
        <f t="shared" ref="J52:J61" si="74">(SQRT($E$44^2-(4*$E$43*($E$45-(C52/D52))))-$E$44)/(2*$E$43)*E52</f>
        <v>0.56393239012757845</v>
      </c>
      <c r="K52" s="119">
        <f t="shared" ref="K52:K61" si="75">(SQRT($F$44^2-(4*$F$43*($F$45-(C52/D52))))-$F$44)/(2*$F$43)*E52</f>
        <v>0.56249789740402201</v>
      </c>
      <c r="L52" s="119">
        <f t="shared" ref="L52:L61" si="76">(SQRT($G$44^2-(4*$G$43*($G$45-(C52/D52))))-$G$44)/(2*$G$43)*E52</f>
        <v>0.52081785662379743</v>
      </c>
      <c r="P52" s="8"/>
      <c r="R52" s="14" t="s">
        <v>300</v>
      </c>
    </row>
    <row r="53" spans="1:49" ht="14.25" customHeight="1" x14ac:dyDescent="0.25">
      <c r="A53" s="83">
        <v>2</v>
      </c>
      <c r="B53" s="79">
        <f t="shared" si="66"/>
        <v>1</v>
      </c>
      <c r="C53" s="80">
        <f t="shared" si="67"/>
        <v>19153</v>
      </c>
      <c r="D53" s="81">
        <f t="shared" si="68"/>
        <v>1268481</v>
      </c>
      <c r="E53" s="79">
        <f t="shared" si="69"/>
        <v>40</v>
      </c>
      <c r="F53" s="7">
        <f t="shared" si="70"/>
        <v>0.94900276774270398</v>
      </c>
      <c r="G53" s="7">
        <f t="shared" si="71"/>
        <v>1.7766540726639186</v>
      </c>
      <c r="H53" s="7">
        <f t="shared" si="72"/>
        <v>0.96281291625080567</v>
      </c>
      <c r="I53" s="7">
        <f t="shared" si="73"/>
        <v>0.91235140732107378</v>
      </c>
      <c r="J53" s="6">
        <f t="shared" si="74"/>
        <v>0.95035839429952484</v>
      </c>
      <c r="K53" s="119">
        <f t="shared" si="75"/>
        <v>0.94893903020055748</v>
      </c>
      <c r="L53" s="119">
        <f t="shared" si="76"/>
        <v>0.92101233528815185</v>
      </c>
      <c r="P53" s="12"/>
      <c r="Q53" s="11"/>
      <c r="R53" s="10" t="s">
        <v>301</v>
      </c>
      <c r="S53" s="11"/>
      <c r="T53" s="11"/>
      <c r="U53" s="11"/>
      <c r="V53" s="11"/>
      <c r="W53" s="11"/>
      <c r="X53" s="11"/>
      <c r="Y53" s="11"/>
      <c r="Z53" s="11"/>
      <c r="AA53" s="11"/>
      <c r="AB53" s="11"/>
      <c r="AC53" s="11"/>
      <c r="AD53" s="11"/>
      <c r="AE53" s="11"/>
      <c r="AF53" s="11"/>
      <c r="AU53" s="11"/>
      <c r="AV53" s="11"/>
      <c r="AW53" s="11"/>
    </row>
    <row r="54" spans="1:49" ht="14.25" customHeight="1" x14ac:dyDescent="0.25">
      <c r="A54" s="83">
        <v>3</v>
      </c>
      <c r="B54" s="79">
        <f t="shared" si="66"/>
        <v>10</v>
      </c>
      <c r="C54" s="80">
        <f t="shared" si="67"/>
        <v>175874</v>
      </c>
      <c r="D54" s="81">
        <f t="shared" si="68"/>
        <v>1222345</v>
      </c>
      <c r="E54" s="79">
        <f t="shared" si="69"/>
        <v>40</v>
      </c>
      <c r="F54" s="7">
        <f t="shared" si="70"/>
        <v>9.0432071164775536</v>
      </c>
      <c r="G54" s="7">
        <f t="shared" si="71"/>
        <v>9.7621288395851469</v>
      </c>
      <c r="H54" s="7">
        <f t="shared" si="72"/>
        <v>8.9897154220935285</v>
      </c>
      <c r="I54" s="7">
        <f t="shared" si="73"/>
        <v>9.1251381893479042</v>
      </c>
      <c r="J54" s="6">
        <f t="shared" si="74"/>
        <v>9.1177892706911798</v>
      </c>
      <c r="K54" s="119">
        <f t="shared" si="75"/>
        <v>9.1166833864233858</v>
      </c>
      <c r="L54" s="119">
        <f t="shared" si="76"/>
        <v>9.3716025551038555</v>
      </c>
      <c r="P54" s="8"/>
      <c r="R54" s="10" t="s">
        <v>302</v>
      </c>
    </row>
    <row r="55" spans="1:49" ht="14.25" customHeight="1" x14ac:dyDescent="0.25">
      <c r="A55" s="83">
        <v>4</v>
      </c>
      <c r="B55" s="79">
        <f t="shared" si="66"/>
        <v>25</v>
      </c>
      <c r="C55" s="80">
        <f t="shared" si="67"/>
        <v>453485</v>
      </c>
      <c r="D55" s="81">
        <f t="shared" si="68"/>
        <v>1171839</v>
      </c>
      <c r="E55" s="79">
        <f t="shared" si="69"/>
        <v>40</v>
      </c>
      <c r="F55" s="7">
        <f t="shared" si="70"/>
        <v>24.322578604889781</v>
      </c>
      <c r="G55" s="7">
        <f t="shared" si="71"/>
        <v>24.83625227633808</v>
      </c>
      <c r="H55" s="7">
        <f t="shared" si="72"/>
        <v>24.142041704442452</v>
      </c>
      <c r="I55" s="7">
        <f t="shared" si="73"/>
        <v>24.628356886479455</v>
      </c>
      <c r="J55" s="6">
        <f t="shared" si="74"/>
        <v>24.516829525084589</v>
      </c>
      <c r="K55" s="119">
        <f t="shared" si="75"/>
        <v>24.516282161019248</v>
      </c>
      <c r="L55" s="119">
        <f t="shared" si="76"/>
        <v>25.264057039272419</v>
      </c>
      <c r="P55" s="8"/>
      <c r="R55" s="10" t="s">
        <v>303</v>
      </c>
    </row>
    <row r="56" spans="1:49" ht="14.25" customHeight="1" x14ac:dyDescent="0.25">
      <c r="A56" s="83">
        <v>5</v>
      </c>
      <c r="B56" s="79">
        <f t="shared" si="66"/>
        <v>50</v>
      </c>
      <c r="C56" s="80">
        <f t="shared" si="67"/>
        <v>990424</v>
      </c>
      <c r="D56" s="81">
        <f t="shared" si="68"/>
        <v>1214342</v>
      </c>
      <c r="E56" s="79">
        <f t="shared" si="69"/>
        <v>40</v>
      </c>
      <c r="F56" s="7">
        <f t="shared" si="70"/>
        <v>51.261909134119037</v>
      </c>
      <c r="G56" s="7">
        <f t="shared" si="71"/>
        <v>51.413706329933284</v>
      </c>
      <c r="H56" s="7">
        <f t="shared" si="72"/>
        <v>50.857376580389158</v>
      </c>
      <c r="I56" s="7">
        <f t="shared" si="73"/>
        <v>51.962356394619803</v>
      </c>
      <c r="J56" s="6">
        <f t="shared" si="74"/>
        <v>51.608346790512456</v>
      </c>
      <c r="K56" s="119">
        <f t="shared" si="75"/>
        <v>51.608679405668127</v>
      </c>
      <c r="L56" s="119">
        <f t="shared" si="76"/>
        <v>53.097333958215316</v>
      </c>
      <c r="R56" s="10" t="s">
        <v>304</v>
      </c>
    </row>
    <row r="57" spans="1:49" ht="14.25" customHeight="1" x14ac:dyDescent="0.25">
      <c r="A57" s="83">
        <v>6</v>
      </c>
      <c r="B57" s="79">
        <f t="shared" si="66"/>
        <v>100</v>
      </c>
      <c r="C57" s="80">
        <f t="shared" si="67"/>
        <v>1589739</v>
      </c>
      <c r="D57" s="81">
        <f t="shared" si="68"/>
        <v>996222</v>
      </c>
      <c r="E57" s="79">
        <f t="shared" si="69"/>
        <v>40</v>
      </c>
      <c r="F57" s="7">
        <f t="shared" si="70"/>
        <v>100.29616730002226</v>
      </c>
      <c r="G57" s="7">
        <f t="shared" si="71"/>
        <v>99.789286489300494</v>
      </c>
      <c r="H57" s="7">
        <f t="shared" si="72"/>
        <v>99.483923772213814</v>
      </c>
      <c r="I57" s="7">
        <f t="shared" si="73"/>
        <v>101.71498061572264</v>
      </c>
      <c r="J57" s="6">
        <f t="shared" si="74"/>
        <v>100.72879277656401</v>
      </c>
      <c r="K57" s="119">
        <f t="shared" si="75"/>
        <v>100.73039026797588</v>
      </c>
      <c r="L57" s="119">
        <f t="shared" si="76"/>
        <v>103.16349242568282</v>
      </c>
      <c r="P57" s="8"/>
      <c r="R57" s="10" t="s">
        <v>305</v>
      </c>
    </row>
    <row r="58" spans="1:49" ht="14.25" customHeight="1" x14ac:dyDescent="0.25">
      <c r="A58" s="83">
        <v>7</v>
      </c>
      <c r="B58" s="79">
        <f t="shared" si="66"/>
        <v>200</v>
      </c>
      <c r="C58" s="80">
        <f t="shared" si="67"/>
        <v>3179478</v>
      </c>
      <c r="D58" s="81">
        <f t="shared" si="68"/>
        <v>1003568</v>
      </c>
      <c r="E58" s="79">
        <f t="shared" si="69"/>
        <v>40</v>
      </c>
      <c r="F58" s="7">
        <f t="shared" si="70"/>
        <v>199.12402224854273</v>
      </c>
      <c r="G58" s="7">
        <f t="shared" si="71"/>
        <v>197.28958521646493</v>
      </c>
      <c r="H58" s="7">
        <f t="shared" si="72"/>
        <v>197.49004300953362</v>
      </c>
      <c r="I58" s="7">
        <f t="shared" si="73"/>
        <v>201.99069220485956</v>
      </c>
      <c r="J58" s="6">
        <f t="shared" si="74"/>
        <v>198.99497559909861</v>
      </c>
      <c r="K58" s="119">
        <f t="shared" si="75"/>
        <v>198.99784673463819</v>
      </c>
      <c r="L58" s="119">
        <f t="shared" si="76"/>
        <v>201.85675537785872</v>
      </c>
      <c r="P58" s="8"/>
      <c r="R58" s="5"/>
      <c r="S58" s="5"/>
      <c r="T58" s="5"/>
      <c r="U58" s="3"/>
      <c r="V58" s="3"/>
      <c r="W58" s="3"/>
      <c r="X58" s="2"/>
    </row>
    <row r="59" spans="1:49" ht="14.25" customHeight="1" x14ac:dyDescent="0.25">
      <c r="A59" s="83">
        <v>8</v>
      </c>
      <c r="B59" s="79">
        <f t="shared" si="66"/>
        <v>300</v>
      </c>
      <c r="C59" s="80">
        <f t="shared" si="67"/>
        <v>4769217</v>
      </c>
      <c r="D59" s="81">
        <f t="shared" si="68"/>
        <v>998254</v>
      </c>
      <c r="E59" s="79">
        <f t="shared" si="69"/>
        <v>40</v>
      </c>
      <c r="F59" s="7">
        <f t="shared" si="70"/>
        <v>300.27602708317556</v>
      </c>
      <c r="G59" s="7">
        <f t="shared" si="71"/>
        <v>297.08281348561627</v>
      </c>
      <c r="H59" s="7">
        <f t="shared" si="72"/>
        <v>297.80098724768317</v>
      </c>
      <c r="I59" s="7">
        <f t="shared" si="73"/>
        <v>304.6246031477225</v>
      </c>
      <c r="J59" s="6">
        <f t="shared" si="74"/>
        <v>298.57912031314379</v>
      </c>
      <c r="K59" s="119">
        <f t="shared" si="75"/>
        <v>298.58161448868339</v>
      </c>
      <c r="L59" s="119">
        <f t="shared" si="76"/>
        <v>300.02035746738471</v>
      </c>
      <c r="R59" s="5"/>
      <c r="S59" s="5"/>
      <c r="T59" s="5"/>
      <c r="U59" s="3"/>
      <c r="V59" s="3"/>
      <c r="W59" s="3"/>
      <c r="X59" s="2"/>
      <c r="Y59" s="3"/>
    </row>
    <row r="60" spans="1:49" ht="14.25" customHeight="1" x14ac:dyDescent="0.25">
      <c r="A60" s="83">
        <v>9</v>
      </c>
      <c r="B60" s="79">
        <f t="shared" si="66"/>
        <v>400</v>
      </c>
      <c r="C60" s="80">
        <f t="shared" si="67"/>
        <v>6358956</v>
      </c>
      <c r="D60" s="81">
        <f t="shared" si="68"/>
        <v>982842</v>
      </c>
      <c r="E60" s="79">
        <f t="shared" si="69"/>
        <v>40</v>
      </c>
      <c r="F60" s="7">
        <f t="shared" si="70"/>
        <v>406.64622952605919</v>
      </c>
      <c r="G60" s="7">
        <f t="shared" si="71"/>
        <v>402.02414322764548</v>
      </c>
      <c r="H60" s="7">
        <f t="shared" si="72"/>
        <v>403.28674072624915</v>
      </c>
      <c r="I60" s="7">
        <f t="shared" si="73"/>
        <v>412.55315980208707</v>
      </c>
      <c r="J60" s="6">
        <f t="shared" si="74"/>
        <v>402.24911115871885</v>
      </c>
      <c r="K60" s="119">
        <f t="shared" si="75"/>
        <v>402.2494823274269</v>
      </c>
      <c r="L60" s="119">
        <f t="shared" si="76"/>
        <v>400.39135911638988</v>
      </c>
      <c r="P60" s="8"/>
      <c r="R60" s="5"/>
      <c r="S60" s="5"/>
      <c r="T60" s="5"/>
      <c r="U60" s="3"/>
      <c r="V60" s="3"/>
      <c r="W60" s="3"/>
      <c r="X60" s="2"/>
      <c r="Y60" s="3"/>
    </row>
    <row r="61" spans="1:49" ht="13.5" customHeight="1" x14ac:dyDescent="0.25">
      <c r="A61" s="83">
        <v>10</v>
      </c>
      <c r="B61" s="79">
        <f t="shared" si="66"/>
        <v>500</v>
      </c>
      <c r="C61" s="80">
        <f t="shared" si="67"/>
        <v>7948695</v>
      </c>
      <c r="D61" s="81">
        <f t="shared" si="68"/>
        <v>985187</v>
      </c>
      <c r="E61" s="79">
        <f t="shared" si="69"/>
        <v>40</v>
      </c>
      <c r="F61" s="7">
        <f t="shared" si="70"/>
        <v>507.09788283829755</v>
      </c>
      <c r="G61" s="7">
        <f t="shared" si="71"/>
        <v>501.12642780806596</v>
      </c>
      <c r="H61" s="7">
        <f t="shared" si="72"/>
        <v>502.90315673804412</v>
      </c>
      <c r="I61" s="7">
        <f t="shared" si="73"/>
        <v>514.4764588703199</v>
      </c>
      <c r="J61" s="6">
        <f t="shared" si="74"/>
        <v>499.19010461872011</v>
      </c>
      <c r="K61" s="119">
        <f t="shared" si="75"/>
        <v>499.18694013281697</v>
      </c>
      <c r="L61" s="119">
        <f t="shared" si="76"/>
        <v>492.69853485193443</v>
      </c>
      <c r="P61" s="8"/>
      <c r="R61" s="5"/>
      <c r="S61" s="5"/>
      <c r="T61" s="5"/>
      <c r="U61" s="3"/>
      <c r="V61" s="3"/>
      <c r="W61" s="3"/>
      <c r="X61" s="2"/>
      <c r="Y61" s="3"/>
    </row>
    <row r="62" spans="1:49" ht="18" x14ac:dyDescent="0.2">
      <c r="P62" s="8"/>
      <c r="R62" s="5"/>
      <c r="S62" s="5"/>
      <c r="T62" s="5"/>
      <c r="U62" s="3"/>
      <c r="V62" s="3"/>
      <c r="W62" s="3"/>
      <c r="X62" s="2"/>
      <c r="Y62" s="3"/>
    </row>
    <row r="63" spans="1:49" ht="22.5" customHeight="1" x14ac:dyDescent="0.2">
      <c r="C63" s="136" t="s">
        <v>306</v>
      </c>
      <c r="D63" s="136"/>
      <c r="E63" s="136"/>
      <c r="F63" s="136"/>
      <c r="G63" s="136"/>
      <c r="H63" s="136"/>
      <c r="I63" s="136"/>
      <c r="P63" s="8"/>
      <c r="R63" s="5"/>
      <c r="S63" s="5"/>
      <c r="T63" s="5"/>
      <c r="U63" s="3"/>
      <c r="V63" s="3"/>
      <c r="W63" s="3"/>
      <c r="X63" s="2"/>
      <c r="Y63" s="3"/>
    </row>
    <row r="64" spans="1:49" ht="59.25" customHeight="1" x14ac:dyDescent="0.2">
      <c r="A64" s="15" t="s">
        <v>283</v>
      </c>
      <c r="B64" s="16" t="s">
        <v>307</v>
      </c>
      <c r="C64" s="16" t="str">
        <f t="shared" ref="C64:I64" si="77">F50</f>
        <v>Ave RF                                             On-column Conc</v>
      </c>
      <c r="D64" s="16" t="str">
        <f t="shared" si="77"/>
        <v>Linear Cal                            On-column Conc                     Equal Weighting</v>
      </c>
      <c r="E64" s="16" t="str">
        <f t="shared" si="77"/>
        <v>Linear Cal                            On-column Conc                     1/X Weighting</v>
      </c>
      <c r="F64" s="15" t="str">
        <f t="shared" si="77"/>
        <v>Linear Cal                            On-column Conc                     1/X2 Weighting</v>
      </c>
      <c r="G64" s="15" t="str">
        <f t="shared" si="77"/>
        <v>Quadratic Cal                                    On-column Conc                     Equal Weighting</v>
      </c>
      <c r="H64" s="15" t="str">
        <f t="shared" si="77"/>
        <v>Quadratic Cal                                    On-column Conc                     1/X Weighting</v>
      </c>
      <c r="I64" s="15" t="str">
        <f t="shared" si="77"/>
        <v>Quadratic Cal                                    On-column Conc                     1/X2 Weighting</v>
      </c>
      <c r="J64" s="68"/>
      <c r="K64" s="68"/>
      <c r="L64" s="68"/>
      <c r="P64" s="8"/>
      <c r="R64" s="5"/>
      <c r="S64" s="5"/>
      <c r="T64" s="5"/>
      <c r="U64" s="3"/>
      <c r="V64" s="3"/>
      <c r="W64" s="3"/>
      <c r="X64" s="2"/>
      <c r="Y64" s="3"/>
    </row>
    <row r="65" spans="1:49" ht="13.5" customHeight="1" x14ac:dyDescent="0.2">
      <c r="A65" s="83">
        <v>1</v>
      </c>
      <c r="B65" s="83">
        <f t="shared" ref="B65:B74" si="78">C19</f>
        <v>0.5</v>
      </c>
      <c r="C65" s="71">
        <f t="shared" ref="C65:C74" si="79">ABS(1-($B65/F52))</f>
        <v>0.11693365450565263</v>
      </c>
      <c r="D65" s="71">
        <f t="shared" ref="D65:D74" si="80">ABS(1-($B65/G52))</f>
        <v>0.64260243439041309</v>
      </c>
      <c r="E65" s="71">
        <f t="shared" ref="E65:E74" si="81">ABS(1-($B65/H52))</f>
        <v>0.14266394795912507</v>
      </c>
      <c r="F65" s="71">
        <f t="shared" ref="F65:F74" si="82">ABS(1-($B65/I52))</f>
        <v>4.570950519488548E-2</v>
      </c>
      <c r="G65" s="71">
        <f t="shared" ref="G65:G74" si="83">ABS(1-($B65/J52))</f>
        <v>0.11336889181540899</v>
      </c>
      <c r="H65" s="71">
        <f t="shared" ref="H65:H74" si="84">ABS(1-($B65/K52))</f>
        <v>0.1111077884778866</v>
      </c>
      <c r="I65" s="71">
        <f t="shared" ref="I65:I74" si="85">ABS(1-($B65/L52))</f>
        <v>3.997147248128019E-2</v>
      </c>
      <c r="K65" s="127" t="s">
        <v>308</v>
      </c>
      <c r="P65" s="8"/>
      <c r="R65" s="5"/>
      <c r="S65" s="5"/>
      <c r="T65" s="5"/>
      <c r="U65" s="3"/>
      <c r="V65" s="3"/>
      <c r="W65" s="3"/>
      <c r="X65" s="2"/>
      <c r="Y65" s="3"/>
    </row>
    <row r="66" spans="1:49" ht="13.5" customHeight="1" x14ac:dyDescent="0.2">
      <c r="A66" s="83">
        <v>2</v>
      </c>
      <c r="B66" s="83">
        <f t="shared" si="78"/>
        <v>1</v>
      </c>
      <c r="C66" s="71">
        <f t="shared" si="79"/>
        <v>5.373770655969512E-2</v>
      </c>
      <c r="D66" s="71">
        <f t="shared" si="80"/>
        <v>0.43714422780085826</v>
      </c>
      <c r="E66" s="71">
        <f t="shared" si="81"/>
        <v>3.8623374407980471E-2</v>
      </c>
      <c r="F66" s="71">
        <f t="shared" si="82"/>
        <v>9.6068896234059231E-2</v>
      </c>
      <c r="G66" s="71">
        <f t="shared" si="83"/>
        <v>5.2234615907259085E-2</v>
      </c>
      <c r="H66" s="71">
        <f t="shared" si="84"/>
        <v>5.3808483131577933E-2</v>
      </c>
      <c r="I66" s="71">
        <f t="shared" si="85"/>
        <v>8.5761788073267953E-2</v>
      </c>
      <c r="K66" s="128" t="s">
        <v>309</v>
      </c>
      <c r="P66" s="8"/>
      <c r="R66" s="5"/>
      <c r="S66" s="5"/>
      <c r="T66" s="5"/>
      <c r="U66" s="3"/>
      <c r="V66" s="3"/>
      <c r="W66" s="3"/>
      <c r="X66" s="2"/>
      <c r="Y66" s="3"/>
    </row>
    <row r="67" spans="1:49" ht="13.5" customHeight="1" x14ac:dyDescent="0.2">
      <c r="A67" s="83">
        <v>3</v>
      </c>
      <c r="B67" s="83">
        <f t="shared" si="78"/>
        <v>10</v>
      </c>
      <c r="C67" s="71">
        <f t="shared" si="79"/>
        <v>0.10580238528199604</v>
      </c>
      <c r="D67" s="71">
        <f t="shared" si="80"/>
        <v>2.4366730282260995E-2</v>
      </c>
      <c r="E67" s="71">
        <f t="shared" si="81"/>
        <v>0.11238226467364587</v>
      </c>
      <c r="F67" s="71">
        <f t="shared" si="82"/>
        <v>9.5873815004067886E-2</v>
      </c>
      <c r="G67" s="71">
        <f t="shared" si="83"/>
        <v>9.675708695578833E-2</v>
      </c>
      <c r="H67" s="71">
        <f t="shared" si="84"/>
        <v>9.6890127268437709E-2</v>
      </c>
      <c r="I67" s="71">
        <f t="shared" si="85"/>
        <v>6.7053360532656647E-2</v>
      </c>
      <c r="K67" s="129" t="s">
        <v>310</v>
      </c>
      <c r="P67" s="8"/>
      <c r="R67" s="5"/>
      <c r="S67" s="5"/>
      <c r="T67" s="5"/>
      <c r="U67" s="3"/>
      <c r="V67" s="3"/>
      <c r="W67" s="3"/>
      <c r="X67" s="2"/>
      <c r="Y67" s="3"/>
    </row>
    <row r="68" spans="1:49" ht="13.5" customHeight="1" x14ac:dyDescent="0.2">
      <c r="A68" s="83">
        <v>4</v>
      </c>
      <c r="B68" s="83">
        <f t="shared" si="78"/>
        <v>25</v>
      </c>
      <c r="C68" s="71">
        <f t="shared" si="79"/>
        <v>2.7851545106078124E-2</v>
      </c>
      <c r="D68" s="71">
        <f t="shared" si="80"/>
        <v>6.5930931059967612E-3</v>
      </c>
      <c r="E68" s="71">
        <f t="shared" si="81"/>
        <v>3.5537934449001884E-2</v>
      </c>
      <c r="F68" s="71">
        <f t="shared" si="82"/>
        <v>1.5090049053356536E-2</v>
      </c>
      <c r="G68" s="71">
        <f t="shared" si="83"/>
        <v>1.9707706268506264E-2</v>
      </c>
      <c r="H68" s="71">
        <f t="shared" si="84"/>
        <v>1.9730472826334999E-2</v>
      </c>
      <c r="I68" s="71">
        <f t="shared" si="85"/>
        <v>1.0451885810024431E-2</v>
      </c>
      <c r="P68" s="8"/>
      <c r="R68" s="5"/>
      <c r="S68" s="5"/>
      <c r="T68" s="5"/>
      <c r="U68" s="3"/>
      <c r="V68" s="3"/>
      <c r="W68" s="3"/>
      <c r="X68" s="2"/>
      <c r="Y68" s="3"/>
    </row>
    <row r="69" spans="1:49" ht="13.5" customHeight="1" x14ac:dyDescent="0.2">
      <c r="A69" s="83">
        <v>5</v>
      </c>
      <c r="B69" s="83">
        <f t="shared" si="78"/>
        <v>50</v>
      </c>
      <c r="C69" s="71">
        <f t="shared" si="79"/>
        <v>2.4616896940327426E-2</v>
      </c>
      <c r="D69" s="71">
        <f t="shared" si="80"/>
        <v>2.7496681932658418E-2</v>
      </c>
      <c r="E69" s="71">
        <f t="shared" si="81"/>
        <v>1.6858450790003365E-2</v>
      </c>
      <c r="F69" s="71">
        <f t="shared" si="82"/>
        <v>3.7764961614076942E-2</v>
      </c>
      <c r="G69" s="71">
        <f t="shared" si="83"/>
        <v>3.1164470294718472E-2</v>
      </c>
      <c r="H69" s="71">
        <f t="shared" si="84"/>
        <v>3.1170714387461107E-2</v>
      </c>
      <c r="I69" s="71">
        <f t="shared" si="85"/>
        <v>5.8333135156140803E-2</v>
      </c>
      <c r="P69" s="8"/>
      <c r="R69" s="5"/>
      <c r="S69" s="5"/>
      <c r="T69" s="5"/>
      <c r="U69" s="3"/>
      <c r="V69" s="3"/>
      <c r="W69" s="3"/>
      <c r="X69" s="2"/>
      <c r="Y69" s="3"/>
    </row>
    <row r="70" spans="1:49" ht="13.5" customHeight="1" x14ac:dyDescent="0.2">
      <c r="A70" s="83">
        <v>6</v>
      </c>
      <c r="B70" s="83">
        <f t="shared" si="78"/>
        <v>100</v>
      </c>
      <c r="C70" s="71">
        <f t="shared" si="79"/>
        <v>2.9529273948856183E-3</v>
      </c>
      <c r="D70" s="71">
        <f t="shared" si="80"/>
        <v>2.1115845008281564E-3</v>
      </c>
      <c r="E70" s="71">
        <f t="shared" si="81"/>
        <v>5.1875339071651982E-3</v>
      </c>
      <c r="F70" s="71">
        <f t="shared" si="82"/>
        <v>1.6860649290214247E-2</v>
      </c>
      <c r="G70" s="71">
        <f t="shared" si="83"/>
        <v>7.2351981640503826E-3</v>
      </c>
      <c r="H70" s="71">
        <f t="shared" si="84"/>
        <v>7.2509425013921325E-3</v>
      </c>
      <c r="I70" s="71">
        <f t="shared" si="85"/>
        <v>3.0664844232195287E-2</v>
      </c>
      <c r="P70" s="8"/>
      <c r="R70" s="5"/>
      <c r="S70" s="5"/>
      <c r="T70" s="5"/>
      <c r="U70" s="3"/>
      <c r="V70" s="3"/>
      <c r="W70" s="3"/>
      <c r="X70" s="2"/>
      <c r="Y70" s="3"/>
    </row>
    <row r="71" spans="1:49" ht="13.5" customHeight="1" x14ac:dyDescent="0.2">
      <c r="A71" s="83">
        <v>7</v>
      </c>
      <c r="B71" s="83">
        <f t="shared" si="78"/>
        <v>200</v>
      </c>
      <c r="C71" s="71">
        <f t="shared" si="79"/>
        <v>4.3991565737051541E-3</v>
      </c>
      <c r="D71" s="71">
        <f t="shared" si="80"/>
        <v>1.3738255775444186E-2</v>
      </c>
      <c r="E71" s="71">
        <f t="shared" si="81"/>
        <v>1.2709283730041987E-2</v>
      </c>
      <c r="F71" s="71">
        <f t="shared" si="82"/>
        <v>9.8553660227105322E-3</v>
      </c>
      <c r="G71" s="71">
        <f t="shared" si="83"/>
        <v>5.0505013901764872E-3</v>
      </c>
      <c r="H71" s="71">
        <f t="shared" si="84"/>
        <v>5.036000548780617E-3</v>
      </c>
      <c r="I71" s="71">
        <f t="shared" si="85"/>
        <v>9.1983811707615493E-3</v>
      </c>
      <c r="P71" s="8"/>
      <c r="R71" s="5"/>
      <c r="S71" s="5"/>
      <c r="T71" s="5"/>
      <c r="U71" s="3"/>
      <c r="V71" s="3"/>
      <c r="W71" s="3"/>
      <c r="X71" s="2"/>
      <c r="Y71" s="3"/>
    </row>
    <row r="72" spans="1:49" ht="13.5" customHeight="1" x14ac:dyDescent="0.2">
      <c r="A72" s="83">
        <v>8</v>
      </c>
      <c r="B72" s="83">
        <f t="shared" si="78"/>
        <v>300</v>
      </c>
      <c r="C72" s="71">
        <f t="shared" si="79"/>
        <v>9.1924448933478065E-4</v>
      </c>
      <c r="D72" s="71">
        <f t="shared" si="80"/>
        <v>9.819438829722138E-3</v>
      </c>
      <c r="E72" s="71">
        <f t="shared" si="81"/>
        <v>7.3841687787552512E-3</v>
      </c>
      <c r="F72" s="71">
        <f t="shared" si="82"/>
        <v>1.51813185801013E-2</v>
      </c>
      <c r="G72" s="71">
        <f t="shared" si="83"/>
        <v>4.7588045854178862E-3</v>
      </c>
      <c r="H72" s="71">
        <f t="shared" si="84"/>
        <v>4.7504114201593062E-3</v>
      </c>
      <c r="I72" s="71">
        <f t="shared" si="85"/>
        <v>6.785362018946195E-5</v>
      </c>
      <c r="P72" s="8"/>
      <c r="R72" s="5"/>
      <c r="S72" s="5"/>
      <c r="T72" s="5"/>
      <c r="U72" s="3"/>
      <c r="V72" s="3"/>
      <c r="W72" s="3"/>
      <c r="X72" s="2"/>
      <c r="Y72" s="3"/>
    </row>
    <row r="73" spans="1:49" ht="13.5" customHeight="1" x14ac:dyDescent="0.2">
      <c r="A73" s="83">
        <v>9</v>
      </c>
      <c r="B73" s="83">
        <f t="shared" si="78"/>
        <v>400</v>
      </c>
      <c r="C73" s="71">
        <f t="shared" si="79"/>
        <v>1.6344008731632109E-2</v>
      </c>
      <c r="D73" s="71">
        <f t="shared" si="80"/>
        <v>5.0348797746191387E-3</v>
      </c>
      <c r="E73" s="71">
        <f t="shared" si="81"/>
        <v>8.1498854148547295E-3</v>
      </c>
      <c r="F73" s="71">
        <f t="shared" si="82"/>
        <v>3.0427981228186796E-2</v>
      </c>
      <c r="G73" s="71">
        <f t="shared" si="83"/>
        <v>5.5913390392338114E-3</v>
      </c>
      <c r="H73" s="71">
        <f t="shared" si="84"/>
        <v>5.5922566125164996E-3</v>
      </c>
      <c r="I73" s="71">
        <f t="shared" si="85"/>
        <v>9.7744146440514879E-4</v>
      </c>
      <c r="P73" s="8"/>
      <c r="R73" s="5"/>
      <c r="S73" s="5"/>
      <c r="T73" s="5"/>
      <c r="U73" s="3"/>
      <c r="V73" s="3"/>
      <c r="W73" s="3"/>
      <c r="X73" s="2"/>
      <c r="Y73" s="3"/>
    </row>
    <row r="74" spans="1:49" ht="13.5" customHeight="1" x14ac:dyDescent="0.2">
      <c r="A74" s="83">
        <v>10</v>
      </c>
      <c r="B74" s="83">
        <f t="shared" si="78"/>
        <v>500</v>
      </c>
      <c r="C74" s="71">
        <f t="shared" si="79"/>
        <v>1.3997066598996022E-2</v>
      </c>
      <c r="D74" s="71">
        <f t="shared" si="80"/>
        <v>2.2477916660531561E-3</v>
      </c>
      <c r="E74" s="71">
        <f t="shared" si="81"/>
        <v>5.7727948197316969E-3</v>
      </c>
      <c r="F74" s="71">
        <f t="shared" si="82"/>
        <v>2.8138233772847632E-2</v>
      </c>
      <c r="G74" s="71">
        <f t="shared" si="83"/>
        <v>1.6224187414501934E-3</v>
      </c>
      <c r="H74" s="71">
        <f t="shared" si="84"/>
        <v>1.6287683066522618E-3</v>
      </c>
      <c r="I74" s="71">
        <f t="shared" si="85"/>
        <v>1.4819336027170893E-2</v>
      </c>
      <c r="R74" s="5"/>
      <c r="S74" s="5"/>
      <c r="T74" s="5"/>
      <c r="U74" s="3"/>
      <c r="V74" s="3"/>
      <c r="W74" s="3"/>
      <c r="X74" s="2"/>
      <c r="Y74" s="3"/>
    </row>
    <row r="75" spans="1:49" ht="13.5" customHeight="1" x14ac:dyDescent="0.2">
      <c r="A75" s="72" t="s">
        <v>311</v>
      </c>
      <c r="B75" s="73"/>
      <c r="C75" s="74">
        <f>SUM(C65:C74)</f>
        <v>0.36755459218230302</v>
      </c>
      <c r="D75" s="74">
        <f t="shared" ref="D75:I75" si="86">SUM(D65:D74)</f>
        <v>1.1711551180588544</v>
      </c>
      <c r="E75" s="74">
        <f t="shared" si="86"/>
        <v>0.38526963893030552</v>
      </c>
      <c r="F75" s="74">
        <f t="shared" si="86"/>
        <v>0.39097077599450658</v>
      </c>
      <c r="G75" s="74">
        <f t="shared" si="86"/>
        <v>0.3374910331620099</v>
      </c>
      <c r="H75" s="74">
        <f t="shared" si="86"/>
        <v>0.33696596548119917</v>
      </c>
      <c r="I75" s="74">
        <f t="shared" si="86"/>
        <v>0.31729949856809236</v>
      </c>
      <c r="R75" s="5"/>
      <c r="S75" s="5"/>
      <c r="T75" s="5"/>
      <c r="U75" s="3"/>
      <c r="V75" s="3"/>
      <c r="W75" s="3"/>
      <c r="X75" s="2"/>
      <c r="Y75" s="3"/>
    </row>
    <row r="76" spans="1:49" ht="13.5" customHeight="1" x14ac:dyDescent="0.2">
      <c r="R76" s="5"/>
      <c r="S76" s="5"/>
      <c r="T76" s="5"/>
      <c r="U76" s="3"/>
      <c r="V76" s="3"/>
      <c r="W76" s="3"/>
      <c r="X76" s="2"/>
      <c r="Y76" s="3"/>
    </row>
    <row r="77" spans="1:49" ht="13.5" customHeight="1" x14ac:dyDescent="0.2">
      <c r="R77" s="5"/>
      <c r="S77" s="5"/>
      <c r="T77" s="5"/>
      <c r="U77" s="3"/>
      <c r="V77" s="3"/>
      <c r="W77" s="3"/>
      <c r="X77" s="2"/>
      <c r="Y77" s="3"/>
    </row>
    <row r="78" spans="1:49" ht="18" customHeight="1" x14ac:dyDescent="0.2">
      <c r="A78" s="136" t="s">
        <v>312</v>
      </c>
      <c r="B78" s="136"/>
      <c r="C78" s="136"/>
      <c r="D78" s="136"/>
      <c r="E78" s="136"/>
      <c r="F78" s="136"/>
      <c r="G78" s="136"/>
      <c r="H78" s="136"/>
      <c r="I78" s="136"/>
      <c r="J78" s="136"/>
      <c r="K78" s="136"/>
      <c r="L78" s="136"/>
      <c r="R78" s="5"/>
      <c r="S78" s="5"/>
      <c r="T78" s="5"/>
      <c r="U78" s="3"/>
      <c r="V78" s="3"/>
      <c r="W78" s="3"/>
      <c r="X78" s="2"/>
      <c r="Y78" s="3"/>
    </row>
    <row r="79" spans="1:49" s="3" customFormat="1" ht="52.5" customHeight="1" x14ac:dyDescent="0.2">
      <c r="A79" s="15" t="s">
        <v>313</v>
      </c>
      <c r="B79" s="16" t="s">
        <v>314</v>
      </c>
      <c r="C79" s="16" t="s">
        <v>285</v>
      </c>
      <c r="D79" s="16" t="s">
        <v>286</v>
      </c>
      <c r="E79" s="16" t="s">
        <v>287</v>
      </c>
      <c r="F79" s="15" t="s">
        <v>288</v>
      </c>
      <c r="G79" s="15" t="s">
        <v>289</v>
      </c>
      <c r="H79" s="15" t="s">
        <v>290</v>
      </c>
      <c r="I79" s="15" t="s">
        <v>291</v>
      </c>
      <c r="J79" s="15" t="s">
        <v>292</v>
      </c>
      <c r="K79" s="15" t="s">
        <v>293</v>
      </c>
      <c r="L79" s="15" t="s">
        <v>294</v>
      </c>
      <c r="R79" s="5"/>
      <c r="S79" s="4"/>
      <c r="T79" s="4"/>
      <c r="X79" s="2"/>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49" s="3" customFormat="1" ht="13.5" customHeight="1" x14ac:dyDescent="0.2">
      <c r="A80" s="137" t="s">
        <v>296</v>
      </c>
      <c r="B80" s="138"/>
      <c r="C80" s="138"/>
      <c r="D80" s="138"/>
      <c r="E80" s="139"/>
      <c r="F80" s="13" t="s">
        <v>297</v>
      </c>
      <c r="G80" s="140" t="s">
        <v>298</v>
      </c>
      <c r="H80" s="141"/>
      <c r="I80" s="142"/>
      <c r="J80" s="143" t="s">
        <v>299</v>
      </c>
      <c r="K80" s="144"/>
      <c r="L80" s="145"/>
      <c r="R80" s="5"/>
      <c r="S80" s="4"/>
      <c r="T80" s="4"/>
      <c r="X80" s="2"/>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12" s="3" customFormat="1" ht="13.5" customHeight="1" x14ac:dyDescent="0.25">
      <c r="A81" s="83" t="str">
        <f>'Sample Data Formatted'!A4</f>
        <v>Test 1</v>
      </c>
      <c r="B81" s="79" t="str">
        <f>'Sample Data Formatted'!B4</f>
        <v>Test compound</v>
      </c>
      <c r="C81" s="80">
        <f>INDEX('Sample Data Formatted'!D4:GW4, MATCH('ISTD Template'!$B$7,'Sample Data Formatted'!$D$3:$GW$3, 0))</f>
        <v>20362</v>
      </c>
      <c r="D81" s="81">
        <f>INDEX('Sample Data Formatted'!D4:GW4, MATCH('ISTD Template'!$B$8,'Sample Data Formatted'!$D$3:$GW$3, 0))</f>
        <v>3953119</v>
      </c>
      <c r="E81" s="79">
        <f>INDEX('Cal Data Formatted'!$B$52:$GW$52, MATCH('ISTD Template'!$B$8,'Cal Data Formatted'!$B$3:$GW$3, 0))</f>
        <v>40</v>
      </c>
      <c r="F81" s="7">
        <f t="shared" ref="F81:F120" si="87">C81*E81/D81/$E$32</f>
        <v>0.32373912007319916</v>
      </c>
      <c r="G81" s="7">
        <f t="shared" ref="G81:G120" si="88">(((C81/D81)-$E$37)/$E$36)*E81</f>
        <v>1.1597896019864042</v>
      </c>
      <c r="H81" s="7">
        <f t="shared" ref="H81:H120" si="89">(((C81/D81)-$F$37)/$F$36)*E81</f>
        <v>0.34274822254497095</v>
      </c>
      <c r="I81" s="7">
        <f t="shared" ref="I81:I120" si="90">(((C81/D81)-$G$37)/$G$36)*E81</f>
        <v>0.27792746648436473</v>
      </c>
      <c r="J81" s="6">
        <f t="shared" ref="J81:J120" si="91">(SQRT($E$44^2-(4*$E$43*($E$45-(C81/D81))))-$E$44)/(2*$E$43)*E81</f>
        <v>0.31915407717025879</v>
      </c>
      <c r="K81" s="119">
        <f t="shared" ref="K81:K120" si="92">(SQRT($F$44^2-(4*$F$43*($F$45-(C81/D81))))-$F$44)/(2*$F$43)*E81</f>
        <v>0.3177099874525211</v>
      </c>
      <c r="L81" s="119">
        <f t="shared" ref="L81:L120" si="93">(SQRT($G$44^2-(4*$G$43*($G$45-(C81/D81))))-$G$44)/(2*$G$43)*E81</f>
        <v>0.26730061240809999</v>
      </c>
    </row>
    <row r="82" spans="1:12" s="3" customFormat="1" ht="13.5" customHeight="1" x14ac:dyDescent="0.25">
      <c r="A82" s="83" t="str">
        <f>'Sample Data Formatted'!A5</f>
        <v>Test 2</v>
      </c>
      <c r="B82" s="79" t="str">
        <f>'Sample Data Formatted'!B5</f>
        <v>Test compound</v>
      </c>
      <c r="C82" s="80">
        <f>INDEX('Sample Data Formatted'!D5:GW5, MATCH('ISTD Template'!$B$7,'Sample Data Formatted'!$D$3:$GW$3, 0))</f>
        <v>20054</v>
      </c>
      <c r="D82" s="81">
        <f>INDEX('Sample Data Formatted'!D5:GW5, MATCH('ISTD Template'!$B$8,'Sample Data Formatted'!$D$3:$GW$3, 0))</f>
        <v>4705178</v>
      </c>
      <c r="E82" s="79">
        <f>INDEX('Cal Data Formatted'!$B$52:$GW$52, MATCH('ISTD Template'!$B$8,'Cal Data Formatted'!$B$3:$GW$3, 0))</f>
        <v>40</v>
      </c>
      <c r="F82" s="7">
        <f t="shared" si="87"/>
        <v>0.26787956791990497</v>
      </c>
      <c r="G82" s="7">
        <f t="shared" si="88"/>
        <v>1.1046804121274438</v>
      </c>
      <c r="H82" s="7">
        <f t="shared" si="89"/>
        <v>0.2873531324488563</v>
      </c>
      <c r="I82" s="7">
        <f t="shared" si="90"/>
        <v>0.22124955574614386</v>
      </c>
      <c r="J82" s="6">
        <f t="shared" si="91"/>
        <v>0.26276181584763142</v>
      </c>
      <c r="K82" s="119">
        <f t="shared" si="92"/>
        <v>0.26131551363808336</v>
      </c>
      <c r="L82" s="119">
        <f t="shared" si="93"/>
        <v>0.20889315396475897</v>
      </c>
    </row>
    <row r="83" spans="1:12" s="3" customFormat="1" ht="13.5" customHeight="1" x14ac:dyDescent="0.25">
      <c r="A83" s="83" t="str">
        <f>'Sample Data Formatted'!A6</f>
        <v>Test 3</v>
      </c>
      <c r="B83" s="79" t="str">
        <f>'Sample Data Formatted'!B6</f>
        <v>Test compound</v>
      </c>
      <c r="C83" s="80">
        <f>INDEX('Sample Data Formatted'!D6:GW6, MATCH('ISTD Template'!$B$7,'Sample Data Formatted'!$D$3:$GW$3, 0))</f>
        <v>4003</v>
      </c>
      <c r="D83" s="81">
        <f>INDEX('Sample Data Formatted'!D6:GW6, MATCH('ISTD Template'!$B$8,'Sample Data Formatted'!$D$3:$GW$3, 0))</f>
        <v>2145572</v>
      </c>
      <c r="E83" s="79">
        <f>INDEX('Cal Data Formatted'!$B$52:$GW$52, MATCH('ISTD Template'!$B$8,'Cal Data Formatted'!$B$3:$GW$3, 0))</f>
        <v>40</v>
      </c>
      <c r="F83" s="7">
        <f t="shared" si="87"/>
        <v>0.1172619559564563</v>
      </c>
      <c r="G83" s="7">
        <f t="shared" si="88"/>
        <v>0.956086049053815</v>
      </c>
      <c r="H83" s="7">
        <f t="shared" si="89"/>
        <v>0.13798787864445702</v>
      </c>
      <c r="I83" s="7">
        <f t="shared" si="90"/>
        <v>6.8425352232279857E-2</v>
      </c>
      <c r="J83" s="6">
        <f t="shared" si="91"/>
        <v>0.11070620491166214</v>
      </c>
      <c r="K83" s="119">
        <f t="shared" si="92"/>
        <v>0.1092539341098165</v>
      </c>
      <c r="L83" s="119">
        <f t="shared" si="93"/>
        <v>5.1400210621717624E-2</v>
      </c>
    </row>
    <row r="84" spans="1:12" s="3" customFormat="1" ht="13.5" customHeight="1" x14ac:dyDescent="0.25">
      <c r="A84" s="83" t="str">
        <f>'Sample Data Formatted'!A7</f>
        <v>Test 4</v>
      </c>
      <c r="B84" s="79" t="str">
        <f>'Sample Data Formatted'!B7</f>
        <v>Test compound</v>
      </c>
      <c r="C84" s="80">
        <f>INDEX('Sample Data Formatted'!D7:GW7, MATCH('ISTD Template'!$B$7,'Sample Data Formatted'!$D$3:$GW$3, 0))</f>
        <v>4635</v>
      </c>
      <c r="D84" s="81">
        <f>INDEX('Sample Data Formatted'!D7:GW7, MATCH('ISTD Template'!$B$8,'Sample Data Formatted'!$D$3:$GW$3, 0))</f>
        <v>2255952</v>
      </c>
      <c r="E84" s="79">
        <f>INDEX('Cal Data Formatted'!$B$52:$GW$52, MATCH('ISTD Template'!$B$8,'Cal Data Formatted'!$B$3:$GW$3, 0))</f>
        <v>40</v>
      </c>
      <c r="F84" s="7">
        <f t="shared" si="87"/>
        <v>0.12913219119175695</v>
      </c>
      <c r="G84" s="7">
        <f t="shared" si="88"/>
        <v>0.96779683122151849</v>
      </c>
      <c r="H84" s="7">
        <f t="shared" si="89"/>
        <v>0.14975941502407292</v>
      </c>
      <c r="I84" s="7">
        <f t="shared" si="90"/>
        <v>8.0469489844800582E-2</v>
      </c>
      <c r="J84" s="6">
        <f t="shared" si="91"/>
        <v>0.1226898553235368</v>
      </c>
      <c r="K84" s="119">
        <f t="shared" si="92"/>
        <v>0.12123805506247623</v>
      </c>
      <c r="L84" s="119">
        <f t="shared" si="93"/>
        <v>6.3812571670918569E-2</v>
      </c>
    </row>
    <row r="85" spans="1:12" s="3" customFormat="1" ht="13.5" customHeight="1" x14ac:dyDescent="0.25">
      <c r="A85" s="83" t="str">
        <f>'Sample Data Formatted'!A8</f>
        <v>Test 5</v>
      </c>
      <c r="B85" s="79" t="str">
        <f>'Sample Data Formatted'!B8</f>
        <v>Test compound</v>
      </c>
      <c r="C85" s="80">
        <f>INDEX('Sample Data Formatted'!D8:GW8, MATCH('ISTD Template'!$B$7,'Sample Data Formatted'!$D$3:$GW$3, 0))</f>
        <v>16646</v>
      </c>
      <c r="D85" s="81">
        <f>INDEX('Sample Data Formatted'!D8:GW8, MATCH('ISTD Template'!$B$8,'Sample Data Formatted'!$D$3:$GW$3, 0))</f>
        <v>4383314</v>
      </c>
      <c r="E85" s="79">
        <f>INDEX('Cal Data Formatted'!$B$52:$GW$52, MATCH('ISTD Template'!$B$8,'Cal Data Formatted'!$B$3:$GW$3, 0))</f>
        <v>40</v>
      </c>
      <c r="F85" s="7">
        <f t="shared" si="87"/>
        <v>0.23868325102588955</v>
      </c>
      <c r="G85" s="7">
        <f t="shared" si="88"/>
        <v>1.0758762898444876</v>
      </c>
      <c r="H85" s="7">
        <f t="shared" si="89"/>
        <v>0.25839957764089283</v>
      </c>
      <c r="I85" s="7">
        <f t="shared" si="90"/>
        <v>0.19162550437060433</v>
      </c>
      <c r="J85" s="6">
        <f t="shared" si="91"/>
        <v>0.23328693639379228</v>
      </c>
      <c r="K85" s="119">
        <f t="shared" si="92"/>
        <v>0.23183947754074841</v>
      </c>
      <c r="L85" s="119">
        <f t="shared" si="93"/>
        <v>0.17836469418992043</v>
      </c>
    </row>
    <row r="86" spans="1:12" s="3" customFormat="1" ht="13.5" customHeight="1" x14ac:dyDescent="0.25">
      <c r="A86" s="83" t="str">
        <f>'Sample Data Formatted'!A9</f>
        <v>Test 6</v>
      </c>
      <c r="B86" s="79" t="str">
        <f>'Sample Data Formatted'!B9</f>
        <v>Test compound</v>
      </c>
      <c r="C86" s="80">
        <f>INDEX('Sample Data Formatted'!D9:GW9, MATCH('ISTD Template'!$B$7,'Sample Data Formatted'!$D$3:$GW$3, 0))</f>
        <v>2784</v>
      </c>
      <c r="D86" s="81">
        <f>INDEX('Sample Data Formatted'!D9:GW9, MATCH('ISTD Template'!$B$8,'Sample Data Formatted'!$D$3:$GW$3, 0))</f>
        <v>2324682</v>
      </c>
      <c r="E86" s="79">
        <f>INDEX('Cal Data Formatted'!$B$52:$GW$52, MATCH('ISTD Template'!$B$8,'Cal Data Formatted'!$B$3:$GW$3, 0))</f>
        <v>40</v>
      </c>
      <c r="F86" s="7">
        <f t="shared" si="87"/>
        <v>7.5269722504640993E-2</v>
      </c>
      <c r="G86" s="7">
        <f t="shared" si="88"/>
        <v>0.91465789797327668</v>
      </c>
      <c r="H86" s="7">
        <f t="shared" si="89"/>
        <v>9.634480300688758E-2</v>
      </c>
      <c r="I86" s="7">
        <f t="shared" si="90"/>
        <v>2.5817920422782907E-2</v>
      </c>
      <c r="J86" s="6">
        <f t="shared" si="91"/>
        <v>6.8312635119919377E-2</v>
      </c>
      <c r="K86" s="119">
        <f t="shared" si="92"/>
        <v>6.6858699514328407E-2</v>
      </c>
      <c r="L86" s="119">
        <f t="shared" si="93"/>
        <v>7.4897667976708427E-3</v>
      </c>
    </row>
    <row r="87" spans="1:12" s="3" customFormat="1" ht="13.5" customHeight="1" x14ac:dyDescent="0.25">
      <c r="A87" s="83" t="str">
        <f>'Sample Data Formatted'!A10</f>
        <v>Test 7</v>
      </c>
      <c r="B87" s="79" t="str">
        <f>'Sample Data Formatted'!B10</f>
        <v>Test compound</v>
      </c>
      <c r="C87" s="80">
        <f>INDEX('Sample Data Formatted'!D10:GW10, MATCH('ISTD Template'!$B$7,'Sample Data Formatted'!$D$3:$GW$3, 0))</f>
        <v>21487</v>
      </c>
      <c r="D87" s="81">
        <f>INDEX('Sample Data Formatted'!D10:GW10, MATCH('ISTD Template'!$B$8,'Sample Data Formatted'!$D$3:$GW$3, 0))</f>
        <v>3873673</v>
      </c>
      <c r="E87" s="79">
        <f>INDEX('Cal Data Formatted'!$B$52:$GW$52, MATCH('ISTD Template'!$B$8,'Cal Data Formatted'!$B$3:$GW$3, 0))</f>
        <v>40</v>
      </c>
      <c r="F87" s="7">
        <f t="shared" si="87"/>
        <v>0.34863217407841984</v>
      </c>
      <c r="G87" s="7">
        <f t="shared" si="88"/>
        <v>1.1843482671826155</v>
      </c>
      <c r="H87" s="7">
        <f t="shared" si="89"/>
        <v>0.36743429531552246</v>
      </c>
      <c r="I87" s="7">
        <f t="shared" si="90"/>
        <v>0.30318521092595535</v>
      </c>
      <c r="J87" s="6">
        <f t="shared" si="91"/>
        <v>0.34428442098131329</v>
      </c>
      <c r="K87" s="119">
        <f t="shared" si="92"/>
        <v>0.34284131704315046</v>
      </c>
      <c r="L87" s="119">
        <f t="shared" si="93"/>
        <v>0.29332876694680632</v>
      </c>
    </row>
    <row r="88" spans="1:12" s="3" customFormat="1" ht="13.5" customHeight="1" x14ac:dyDescent="0.25">
      <c r="A88" s="83" t="str">
        <f>'Sample Data Formatted'!A11</f>
        <v>Test 8</v>
      </c>
      <c r="B88" s="79" t="str">
        <f>'Sample Data Formatted'!B11</f>
        <v>Test compound</v>
      </c>
      <c r="C88" s="80">
        <f>INDEX('Sample Data Formatted'!D11:GW11, MATCH('ISTD Template'!$B$7,'Sample Data Formatted'!$D$3:$GW$3, 0))</f>
        <v>13604</v>
      </c>
      <c r="D88" s="81">
        <f>INDEX('Sample Data Formatted'!D11:GW11, MATCH('ISTD Template'!$B$8,'Sample Data Formatted'!$D$3:$GW$3, 0))</f>
        <v>1302231</v>
      </c>
      <c r="E88" s="79">
        <f>INDEX('Cal Data Formatted'!$B$52:$GW$52, MATCH('ISTD Template'!$B$8,'Cal Data Formatted'!$B$3:$GW$3, 0))</f>
        <v>40</v>
      </c>
      <c r="F88" s="7">
        <f t="shared" si="87"/>
        <v>0.65658843741905926</v>
      </c>
      <c r="G88" s="7">
        <f t="shared" si="88"/>
        <v>1.4881677489092415</v>
      </c>
      <c r="H88" s="7">
        <f t="shared" si="89"/>
        <v>0.67282995811285617</v>
      </c>
      <c r="I88" s="7">
        <f t="shared" si="90"/>
        <v>0.61565312253751425</v>
      </c>
      <c r="J88" s="6">
        <f t="shared" si="91"/>
        <v>0.65517089214260826</v>
      </c>
      <c r="K88" s="119">
        <f t="shared" si="92"/>
        <v>0.65373997383848703</v>
      </c>
      <c r="L88" s="119">
        <f t="shared" si="93"/>
        <v>0.61531024772424647</v>
      </c>
    </row>
    <row r="89" spans="1:12" s="3" customFormat="1" ht="13.5" customHeight="1" x14ac:dyDescent="0.25">
      <c r="A89" s="83" t="str">
        <f>'Sample Data Formatted'!A12</f>
        <v>Test 9</v>
      </c>
      <c r="B89" s="79" t="str">
        <f>'Sample Data Formatted'!B12</f>
        <v>Test compound</v>
      </c>
      <c r="C89" s="80">
        <f>INDEX('Sample Data Formatted'!D12:GW12, MATCH('ISTD Template'!$B$7,'Sample Data Formatted'!$D$3:$GW$3, 0))</f>
        <v>24307</v>
      </c>
      <c r="D89" s="81">
        <f>INDEX('Sample Data Formatted'!D12:GW12, MATCH('ISTD Template'!$B$8,'Sample Data Formatted'!$D$3:$GW$3, 0))</f>
        <v>1110298</v>
      </c>
      <c r="E89" s="79">
        <f>INDEX('Cal Data Formatted'!$B$52:$GW$52, MATCH('ISTD Template'!$B$8,'Cal Data Formatted'!$B$3:$GW$3, 0))</f>
        <v>40</v>
      </c>
      <c r="F89" s="7">
        <f t="shared" si="87"/>
        <v>1.3759620006954385</v>
      </c>
      <c r="G89" s="7">
        <f t="shared" si="88"/>
        <v>2.1978779551300209</v>
      </c>
      <c r="H89" s="7">
        <f t="shared" si="89"/>
        <v>1.3862220605253341</v>
      </c>
      <c r="I89" s="7">
        <f t="shared" si="90"/>
        <v>1.3455657164466661</v>
      </c>
      <c r="J89" s="6">
        <f t="shared" si="91"/>
        <v>1.3813507694594294</v>
      </c>
      <c r="K89" s="119">
        <f t="shared" si="92"/>
        <v>1.3799482470903892</v>
      </c>
      <c r="L89" s="119">
        <f t="shared" si="93"/>
        <v>1.3673214214395766</v>
      </c>
    </row>
    <row r="90" spans="1:12" s="3" customFormat="1" ht="13.5" customHeight="1" x14ac:dyDescent="0.25">
      <c r="A90" s="83" t="str">
        <f>'Sample Data Formatted'!A13</f>
        <v>Test 10</v>
      </c>
      <c r="B90" s="79" t="str">
        <f>'Sample Data Formatted'!B13</f>
        <v>Test compound</v>
      </c>
      <c r="C90" s="80">
        <f>INDEX('Sample Data Formatted'!D13:GW13, MATCH('ISTD Template'!$B$7,'Sample Data Formatted'!$D$3:$GW$3, 0))</f>
        <v>8921</v>
      </c>
      <c r="D90" s="81">
        <f>INDEX('Sample Data Formatted'!D13:GW13, MATCH('ISTD Template'!$B$8,'Sample Data Formatted'!$D$3:$GW$3, 0))</f>
        <v>1247427</v>
      </c>
      <c r="E90" s="79">
        <f>INDEX('Cal Data Formatted'!$B$52:$GW$52, MATCH('ISTD Template'!$B$8,'Cal Data Formatted'!$B$3:$GW$3, 0))</f>
        <v>40</v>
      </c>
      <c r="F90" s="7">
        <f t="shared" si="87"/>
        <v>0.44948275729287984</v>
      </c>
      <c r="G90" s="7">
        <f t="shared" si="88"/>
        <v>1.2838441228332376</v>
      </c>
      <c r="H90" s="7">
        <f t="shared" si="89"/>
        <v>0.46744632419966842</v>
      </c>
      <c r="I90" s="7">
        <f t="shared" si="90"/>
        <v>0.40551328433478584</v>
      </c>
      <c r="J90" s="6">
        <f t="shared" si="91"/>
        <v>0.44609568797625154</v>
      </c>
      <c r="K90" s="119">
        <f t="shared" si="92"/>
        <v>0.44465657658848773</v>
      </c>
      <c r="L90" s="119">
        <f t="shared" si="93"/>
        <v>0.39877590336822732</v>
      </c>
    </row>
    <row r="91" spans="1:12" s="3" customFormat="1" ht="13.5" customHeight="1" x14ac:dyDescent="0.25">
      <c r="A91" s="83" t="str">
        <f>'Sample Data Formatted'!A14</f>
        <v>Test 11</v>
      </c>
      <c r="B91" s="79" t="str">
        <f>'Sample Data Formatted'!B14</f>
        <v>Test compound</v>
      </c>
      <c r="C91" s="80">
        <f>INDEX('Sample Data Formatted'!D14:GW14, MATCH('ISTD Template'!$B$7,'Sample Data Formatted'!$D$3:$GW$3, 0))</f>
        <v>11071</v>
      </c>
      <c r="D91" s="81">
        <f>INDEX('Sample Data Formatted'!D14:GW14, MATCH('ISTD Template'!$B$8,'Sample Data Formatted'!$D$3:$GW$3, 0))</f>
        <v>1329463</v>
      </c>
      <c r="E91" s="79">
        <f>INDEX('Cal Data Formatted'!$B$52:$GW$52, MATCH('ISTD Template'!$B$8,'Cal Data Formatted'!$B$3:$GW$3, 0))</f>
        <v>40</v>
      </c>
      <c r="F91" s="7">
        <f t="shared" si="87"/>
        <v>0.52338977332008974</v>
      </c>
      <c r="G91" s="7">
        <f t="shared" si="88"/>
        <v>1.3567583446833416</v>
      </c>
      <c r="H91" s="7">
        <f t="shared" si="89"/>
        <v>0.54073881677689073</v>
      </c>
      <c r="I91" s="7">
        <f t="shared" si="90"/>
        <v>0.48050305950919037</v>
      </c>
      <c r="J91" s="6">
        <f t="shared" si="91"/>
        <v>0.52070605487636512</v>
      </c>
      <c r="K91" s="119">
        <f t="shared" si="92"/>
        <v>0.51926986816474929</v>
      </c>
      <c r="L91" s="119">
        <f t="shared" si="93"/>
        <v>0.47604926185969598</v>
      </c>
    </row>
    <row r="92" spans="1:12" s="3" customFormat="1" ht="13.5" customHeight="1" x14ac:dyDescent="0.25">
      <c r="A92" s="83" t="str">
        <f>'Sample Data Formatted'!A15</f>
        <v>Test 12</v>
      </c>
      <c r="B92" s="79" t="str">
        <f>'Sample Data Formatted'!B15</f>
        <v>Test compound</v>
      </c>
      <c r="C92" s="80">
        <f>INDEX('Sample Data Formatted'!D15:GW15, MATCH('ISTD Template'!$B$7,'Sample Data Formatted'!$D$3:$GW$3, 0))</f>
        <v>8660</v>
      </c>
      <c r="D92" s="81">
        <f>INDEX('Sample Data Formatted'!D15:GW15, MATCH('ISTD Template'!$B$8,'Sample Data Formatted'!$D$3:$GW$3, 0))</f>
        <v>1365985</v>
      </c>
      <c r="E92" s="79">
        <f>INDEX('Cal Data Formatted'!$B$52:$GW$52, MATCH('ISTD Template'!$B$8,'Cal Data Formatted'!$B$3:$GW$3, 0))</f>
        <v>40</v>
      </c>
      <c r="F92" s="7">
        <f t="shared" si="87"/>
        <v>0.39846171380579137</v>
      </c>
      <c r="G92" s="7">
        <f t="shared" si="88"/>
        <v>1.2335084458729917</v>
      </c>
      <c r="H92" s="7">
        <f t="shared" si="89"/>
        <v>0.41684951144669741</v>
      </c>
      <c r="I92" s="7">
        <f t="shared" si="90"/>
        <v>0.35374476781327352</v>
      </c>
      <c r="J92" s="6">
        <f t="shared" si="91"/>
        <v>0.3945887601578697</v>
      </c>
      <c r="K92" s="119">
        <f t="shared" si="92"/>
        <v>0.39314762914768486</v>
      </c>
      <c r="L92" s="119">
        <f t="shared" si="93"/>
        <v>0.3454298594640936</v>
      </c>
    </row>
    <row r="93" spans="1:12" s="3" customFormat="1" ht="13.5" customHeight="1" x14ac:dyDescent="0.25">
      <c r="A93" s="83" t="str">
        <f>'Sample Data Formatted'!A16</f>
        <v>Test 13</v>
      </c>
      <c r="B93" s="79" t="str">
        <f>'Sample Data Formatted'!B16</f>
        <v>Test compound</v>
      </c>
      <c r="C93" s="80">
        <f>INDEX('Sample Data Formatted'!D16:GW16, MATCH('ISTD Template'!$B$7,'Sample Data Formatted'!$D$3:$GW$3, 0))</f>
        <v>11406</v>
      </c>
      <c r="D93" s="81">
        <f>INDEX('Sample Data Formatted'!D16:GW16, MATCH('ISTD Template'!$B$8,'Sample Data Formatted'!$D$3:$GW$3, 0))</f>
        <v>1350444</v>
      </c>
      <c r="E93" s="79">
        <f>INDEX('Cal Data Formatted'!$B$52:$GW$52, MATCH('ISTD Template'!$B$8,'Cal Data Formatted'!$B$3:$GW$3, 0))</f>
        <v>40</v>
      </c>
      <c r="F93" s="7">
        <f t="shared" si="87"/>
        <v>0.53084951448497708</v>
      </c>
      <c r="G93" s="7">
        <f t="shared" si="88"/>
        <v>1.3641178790209298</v>
      </c>
      <c r="H93" s="7">
        <f t="shared" si="89"/>
        <v>0.54813653154532649</v>
      </c>
      <c r="I93" s="7">
        <f t="shared" si="90"/>
        <v>0.48807208803833851</v>
      </c>
      <c r="J93" s="6">
        <f t="shared" si="91"/>
        <v>0.52823675650527224</v>
      </c>
      <c r="K93" s="119">
        <f t="shared" si="92"/>
        <v>0.52680086493741096</v>
      </c>
      <c r="L93" s="119">
        <f t="shared" si="93"/>
        <v>0.48384867943119025</v>
      </c>
    </row>
    <row r="94" spans="1:12" s="3" customFormat="1" ht="13.5" customHeight="1" x14ac:dyDescent="0.25">
      <c r="A94" s="83" t="str">
        <f>'Sample Data Formatted'!A17</f>
        <v>Test 14</v>
      </c>
      <c r="B94" s="79" t="str">
        <f>'Sample Data Formatted'!B17</f>
        <v>Test compound</v>
      </c>
      <c r="C94" s="80">
        <f>INDEX('Sample Data Formatted'!D17:GW17, MATCH('ISTD Template'!$B$7,'Sample Data Formatted'!$D$3:$GW$3, 0))</f>
        <v>8294</v>
      </c>
      <c r="D94" s="81">
        <f>INDEX('Sample Data Formatted'!D17:GW17, MATCH('ISTD Template'!$B$8,'Sample Data Formatted'!$D$3:$GW$3, 0))</f>
        <v>1361010</v>
      </c>
      <c r="E94" s="79">
        <f>INDEX('Cal Data Formatted'!$B$52:$GW$52, MATCH('ISTD Template'!$B$8,'Cal Data Formatted'!$B$3:$GW$3, 0))</f>
        <v>40</v>
      </c>
      <c r="F94" s="7">
        <f t="shared" si="87"/>
        <v>0.38301638388600712</v>
      </c>
      <c r="G94" s="7">
        <f t="shared" si="88"/>
        <v>1.2182705933272393</v>
      </c>
      <c r="H94" s="7">
        <f t="shared" si="89"/>
        <v>0.40153260664726986</v>
      </c>
      <c r="I94" s="7">
        <f t="shared" si="90"/>
        <v>0.33807315934578108</v>
      </c>
      <c r="J94" s="6">
        <f t="shared" si="91"/>
        <v>0.37899628751651604</v>
      </c>
      <c r="K94" s="119">
        <f t="shared" si="92"/>
        <v>0.3775545450205261</v>
      </c>
      <c r="L94" s="119">
        <f t="shared" si="93"/>
        <v>0.32928052115808265</v>
      </c>
    </row>
    <row r="95" spans="1:12" s="3" customFormat="1" ht="13.5" customHeight="1" x14ac:dyDescent="0.25">
      <c r="A95" s="83" t="str">
        <f>'Sample Data Formatted'!A18</f>
        <v>Test 15</v>
      </c>
      <c r="B95" s="79" t="str">
        <f>'Sample Data Formatted'!B18</f>
        <v>Test compound</v>
      </c>
      <c r="C95" s="80">
        <f>INDEX('Sample Data Formatted'!D18:GW18, MATCH('ISTD Template'!$B$7,'Sample Data Formatted'!$D$3:$GW$3, 0))</f>
        <v>20362</v>
      </c>
      <c r="D95" s="81">
        <f>INDEX('Sample Data Formatted'!D18:GW18, MATCH('ISTD Template'!$B$8,'Sample Data Formatted'!$D$3:$GW$3, 0))</f>
        <v>3953119</v>
      </c>
      <c r="E95" s="79">
        <f>INDEX('Cal Data Formatted'!$B$52:$GW$52, MATCH('ISTD Template'!$B$8,'Cal Data Formatted'!$B$3:$GW$3, 0))</f>
        <v>40</v>
      </c>
      <c r="F95" s="7">
        <f t="shared" si="87"/>
        <v>0.32373912007319916</v>
      </c>
      <c r="G95" s="7">
        <f t="shared" si="88"/>
        <v>1.1597896019864042</v>
      </c>
      <c r="H95" s="7">
        <f t="shared" si="89"/>
        <v>0.34274822254497095</v>
      </c>
      <c r="I95" s="7">
        <f t="shared" si="90"/>
        <v>0.27792746648436473</v>
      </c>
      <c r="J95" s="6">
        <f t="shared" si="91"/>
        <v>0.31915407717025879</v>
      </c>
      <c r="K95" s="119">
        <f t="shared" si="92"/>
        <v>0.3177099874525211</v>
      </c>
      <c r="L95" s="119">
        <f t="shared" si="93"/>
        <v>0.26730061240809999</v>
      </c>
    </row>
    <row r="96" spans="1:12" s="3" customFormat="1" ht="13.5" customHeight="1" x14ac:dyDescent="0.25">
      <c r="A96" s="83" t="str">
        <f>'Sample Data Formatted'!A19</f>
        <v>Test 16</v>
      </c>
      <c r="B96" s="79" t="str">
        <f>'Sample Data Formatted'!B19</f>
        <v>Test compound</v>
      </c>
      <c r="C96" s="80">
        <f>INDEX('Sample Data Formatted'!D19:GW19, MATCH('ISTD Template'!$B$7,'Sample Data Formatted'!$D$3:$GW$3, 0))</f>
        <v>20054</v>
      </c>
      <c r="D96" s="81">
        <f>INDEX('Sample Data Formatted'!D19:GW19, MATCH('ISTD Template'!$B$8,'Sample Data Formatted'!$D$3:$GW$3, 0))</f>
        <v>4705178</v>
      </c>
      <c r="E96" s="79">
        <f>INDEX('Cal Data Formatted'!$B$52:$GW$52, MATCH('ISTD Template'!$B$8,'Cal Data Formatted'!$B$3:$GW$3, 0))</f>
        <v>40</v>
      </c>
      <c r="F96" s="7">
        <f t="shared" si="87"/>
        <v>0.26787956791990497</v>
      </c>
      <c r="G96" s="7">
        <f t="shared" si="88"/>
        <v>1.1046804121274438</v>
      </c>
      <c r="H96" s="7">
        <f t="shared" si="89"/>
        <v>0.2873531324488563</v>
      </c>
      <c r="I96" s="7">
        <f t="shared" si="90"/>
        <v>0.22124955574614386</v>
      </c>
      <c r="J96" s="6">
        <f t="shared" si="91"/>
        <v>0.26276181584763142</v>
      </c>
      <c r="K96" s="119">
        <f t="shared" si="92"/>
        <v>0.26131551363808336</v>
      </c>
      <c r="L96" s="119">
        <f t="shared" si="93"/>
        <v>0.20889315396475897</v>
      </c>
    </row>
    <row r="97" spans="1:49" s="3" customFormat="1" ht="13.5" customHeight="1" x14ac:dyDescent="0.25">
      <c r="A97" s="83" t="str">
        <f>'Sample Data Formatted'!A20</f>
        <v>Test 17</v>
      </c>
      <c r="B97" s="79" t="str">
        <f>'Sample Data Formatted'!B20</f>
        <v>Test compound</v>
      </c>
      <c r="C97" s="80">
        <f>INDEX('Sample Data Formatted'!D20:GW20, MATCH('ISTD Template'!$B$7,'Sample Data Formatted'!$D$3:$GW$3, 0))</f>
        <v>4003</v>
      </c>
      <c r="D97" s="81">
        <f>INDEX('Sample Data Formatted'!D20:GW20, MATCH('ISTD Template'!$B$8,'Sample Data Formatted'!$D$3:$GW$3, 0))</f>
        <v>2145572</v>
      </c>
      <c r="E97" s="79">
        <f>INDEX('Cal Data Formatted'!$B$52:$GW$52, MATCH('ISTD Template'!$B$8,'Cal Data Formatted'!$B$3:$GW$3, 0))</f>
        <v>40</v>
      </c>
      <c r="F97" s="7">
        <f t="shared" si="87"/>
        <v>0.1172619559564563</v>
      </c>
      <c r="G97" s="7">
        <f t="shared" si="88"/>
        <v>0.956086049053815</v>
      </c>
      <c r="H97" s="7">
        <f t="shared" si="89"/>
        <v>0.13798787864445702</v>
      </c>
      <c r="I97" s="7">
        <f t="shared" si="90"/>
        <v>6.8425352232279857E-2</v>
      </c>
      <c r="J97" s="6">
        <f t="shared" si="91"/>
        <v>0.11070620491166214</v>
      </c>
      <c r="K97" s="119">
        <f t="shared" si="92"/>
        <v>0.1092539341098165</v>
      </c>
      <c r="L97" s="119">
        <f t="shared" si="93"/>
        <v>5.1400210621717624E-2</v>
      </c>
    </row>
    <row r="98" spans="1:49" s="3" customFormat="1" ht="13.5" customHeight="1" x14ac:dyDescent="0.25">
      <c r="A98" s="83" t="str">
        <f>'Sample Data Formatted'!A21</f>
        <v>Test 18</v>
      </c>
      <c r="B98" s="79" t="str">
        <f>'Sample Data Formatted'!B21</f>
        <v>Test compound</v>
      </c>
      <c r="C98" s="80">
        <f>INDEX('Sample Data Formatted'!D21:GW21, MATCH('ISTD Template'!$B$7,'Sample Data Formatted'!$D$3:$GW$3, 0))</f>
        <v>4635</v>
      </c>
      <c r="D98" s="81">
        <f>INDEX('Sample Data Formatted'!D21:GW21, MATCH('ISTD Template'!$B$8,'Sample Data Formatted'!$D$3:$GW$3, 0))</f>
        <v>2255952</v>
      </c>
      <c r="E98" s="79">
        <f>INDEX('Cal Data Formatted'!$B$52:$GW$52, MATCH('ISTD Template'!$B$8,'Cal Data Formatted'!$B$3:$GW$3, 0))</f>
        <v>40</v>
      </c>
      <c r="F98" s="7">
        <f t="shared" si="87"/>
        <v>0.12913219119175695</v>
      </c>
      <c r="G98" s="7">
        <f t="shared" si="88"/>
        <v>0.96779683122151849</v>
      </c>
      <c r="H98" s="7">
        <f t="shared" si="89"/>
        <v>0.14975941502407292</v>
      </c>
      <c r="I98" s="7">
        <f t="shared" si="90"/>
        <v>8.0469489844800582E-2</v>
      </c>
      <c r="J98" s="6">
        <f t="shared" si="91"/>
        <v>0.1226898553235368</v>
      </c>
      <c r="K98" s="119">
        <f t="shared" si="92"/>
        <v>0.12123805506247623</v>
      </c>
      <c r="L98" s="119">
        <f t="shared" si="93"/>
        <v>6.3812571670918569E-2</v>
      </c>
    </row>
    <row r="99" spans="1:49" s="3" customFormat="1" ht="13.5" customHeight="1" x14ac:dyDescent="0.25">
      <c r="A99" s="83" t="str">
        <f>'Sample Data Formatted'!A22</f>
        <v>Test 19</v>
      </c>
      <c r="B99" s="79" t="str">
        <f>'Sample Data Formatted'!B22</f>
        <v>Test compound</v>
      </c>
      <c r="C99" s="80">
        <f>INDEX('Sample Data Formatted'!D22:GW22, MATCH('ISTD Template'!$B$7,'Sample Data Formatted'!$D$3:$GW$3, 0))</f>
        <v>16646</v>
      </c>
      <c r="D99" s="81">
        <f>INDEX('Sample Data Formatted'!D22:GW22, MATCH('ISTD Template'!$B$8,'Sample Data Formatted'!$D$3:$GW$3, 0))</f>
        <v>4383314</v>
      </c>
      <c r="E99" s="79">
        <f>INDEX('Cal Data Formatted'!$B$52:$GW$52, MATCH('ISTD Template'!$B$8,'Cal Data Formatted'!$B$3:$GW$3, 0))</f>
        <v>40</v>
      </c>
      <c r="F99" s="7">
        <f t="shared" si="87"/>
        <v>0.23868325102588955</v>
      </c>
      <c r="G99" s="7">
        <f t="shared" si="88"/>
        <v>1.0758762898444876</v>
      </c>
      <c r="H99" s="7">
        <f t="shared" si="89"/>
        <v>0.25839957764089283</v>
      </c>
      <c r="I99" s="7">
        <f t="shared" si="90"/>
        <v>0.19162550437060433</v>
      </c>
      <c r="J99" s="6">
        <f t="shared" si="91"/>
        <v>0.23328693639379228</v>
      </c>
      <c r="K99" s="119">
        <f t="shared" si="92"/>
        <v>0.23183947754074841</v>
      </c>
      <c r="L99" s="119">
        <f t="shared" si="93"/>
        <v>0.17836469418992043</v>
      </c>
    </row>
    <row r="100" spans="1:49" s="3" customFormat="1" ht="13.5" customHeight="1" x14ac:dyDescent="0.25">
      <c r="A100" s="83" t="str">
        <f>'Sample Data Formatted'!A23</f>
        <v>Test 20</v>
      </c>
      <c r="B100" s="79" t="str">
        <f>'Sample Data Formatted'!B23</f>
        <v>Test compound</v>
      </c>
      <c r="C100" s="80">
        <f>INDEX('Sample Data Formatted'!D23:GW23, MATCH('ISTD Template'!$B$7,'Sample Data Formatted'!$D$3:$GW$3, 0))</f>
        <v>2784</v>
      </c>
      <c r="D100" s="81">
        <f>INDEX('Sample Data Formatted'!D23:GW23, MATCH('ISTD Template'!$B$8,'Sample Data Formatted'!$D$3:$GW$3, 0))</f>
        <v>2324682</v>
      </c>
      <c r="E100" s="79">
        <f>INDEX('Cal Data Formatted'!$B$52:$GW$52, MATCH('ISTD Template'!$B$8,'Cal Data Formatted'!$B$3:$GW$3, 0))</f>
        <v>40</v>
      </c>
      <c r="F100" s="7">
        <f t="shared" si="87"/>
        <v>7.5269722504640993E-2</v>
      </c>
      <c r="G100" s="7">
        <f t="shared" si="88"/>
        <v>0.91465789797327668</v>
      </c>
      <c r="H100" s="7">
        <f t="shared" si="89"/>
        <v>9.634480300688758E-2</v>
      </c>
      <c r="I100" s="7">
        <f t="shared" si="90"/>
        <v>2.5817920422782907E-2</v>
      </c>
      <c r="J100" s="6">
        <f t="shared" si="91"/>
        <v>6.8312635119919377E-2</v>
      </c>
      <c r="K100" s="119">
        <f t="shared" si="92"/>
        <v>6.6858699514328407E-2</v>
      </c>
      <c r="L100" s="119">
        <f t="shared" si="93"/>
        <v>7.4897667976708427E-3</v>
      </c>
    </row>
    <row r="101" spans="1:49" ht="13.5" customHeight="1" x14ac:dyDescent="0.25">
      <c r="A101" s="83" t="str">
        <f>'Sample Data Formatted'!A24</f>
        <v>Test 21</v>
      </c>
      <c r="B101" s="79" t="str">
        <f>'Sample Data Formatted'!B24</f>
        <v>Test compound</v>
      </c>
      <c r="C101" s="80">
        <f>INDEX('Sample Data Formatted'!D24:GW24, MATCH('ISTD Template'!$B$7,'Sample Data Formatted'!$D$3:$GW$3, 0))</f>
        <v>21487</v>
      </c>
      <c r="D101" s="81">
        <f>INDEX('Sample Data Formatted'!D24:GW24, MATCH('ISTD Template'!$B$8,'Sample Data Formatted'!$D$3:$GW$3, 0))</f>
        <v>3873673</v>
      </c>
      <c r="E101" s="79">
        <f>INDEX('Cal Data Formatted'!$B$52:$GW$52, MATCH('ISTD Template'!$B$8,'Cal Data Formatted'!$B$3:$GW$3, 0))</f>
        <v>40</v>
      </c>
      <c r="F101" s="7">
        <f t="shared" si="87"/>
        <v>0.34863217407841984</v>
      </c>
      <c r="G101" s="7">
        <f t="shared" si="88"/>
        <v>1.1843482671826155</v>
      </c>
      <c r="H101" s="7">
        <f t="shared" si="89"/>
        <v>0.36743429531552246</v>
      </c>
      <c r="I101" s="7">
        <f t="shared" si="90"/>
        <v>0.30318521092595535</v>
      </c>
      <c r="J101" s="6">
        <f t="shared" si="91"/>
        <v>0.34428442098131329</v>
      </c>
      <c r="K101" s="119">
        <f t="shared" si="92"/>
        <v>0.34284131704315046</v>
      </c>
      <c r="L101" s="119">
        <f t="shared" si="93"/>
        <v>0.29332876694680632</v>
      </c>
      <c r="M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row>
    <row r="102" spans="1:49" ht="13.5" customHeight="1" x14ac:dyDescent="0.25">
      <c r="A102" s="83" t="str">
        <f>'Sample Data Formatted'!A25</f>
        <v>Test 22</v>
      </c>
      <c r="B102" s="79" t="str">
        <f>'Sample Data Formatted'!B25</f>
        <v>Test compound</v>
      </c>
      <c r="C102" s="80">
        <f>INDEX('Sample Data Formatted'!D25:GW25, MATCH('ISTD Template'!$B$7,'Sample Data Formatted'!$D$3:$GW$3, 0))</f>
        <v>13604</v>
      </c>
      <c r="D102" s="81">
        <f>INDEX('Sample Data Formatted'!D25:GW25, MATCH('ISTD Template'!$B$8,'Sample Data Formatted'!$D$3:$GW$3, 0))</f>
        <v>1302231</v>
      </c>
      <c r="E102" s="79">
        <f>INDEX('Cal Data Formatted'!$B$52:$GW$52, MATCH('ISTD Template'!$B$8,'Cal Data Formatted'!$B$3:$GW$3, 0))</f>
        <v>40</v>
      </c>
      <c r="F102" s="7">
        <f t="shared" si="87"/>
        <v>0.65658843741905926</v>
      </c>
      <c r="G102" s="7">
        <f t="shared" si="88"/>
        <v>1.4881677489092415</v>
      </c>
      <c r="H102" s="7">
        <f t="shared" si="89"/>
        <v>0.67282995811285617</v>
      </c>
      <c r="I102" s="7">
        <f t="shared" si="90"/>
        <v>0.61565312253751425</v>
      </c>
      <c r="J102" s="6">
        <f t="shared" si="91"/>
        <v>0.65517089214260826</v>
      </c>
      <c r="K102" s="119">
        <f t="shared" si="92"/>
        <v>0.65373997383848703</v>
      </c>
      <c r="L102" s="119">
        <f t="shared" si="93"/>
        <v>0.61531024772424647</v>
      </c>
      <c r="M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row>
    <row r="103" spans="1:49" ht="13.5" customHeight="1" x14ac:dyDescent="0.25">
      <c r="A103" s="83" t="str">
        <f>'Sample Data Formatted'!A26</f>
        <v>Test 23</v>
      </c>
      <c r="B103" s="79" t="str">
        <f>'Sample Data Formatted'!B26</f>
        <v>Test compound</v>
      </c>
      <c r="C103" s="80">
        <f>INDEX('Sample Data Formatted'!D26:GW26, MATCH('ISTD Template'!$B$7,'Sample Data Formatted'!$D$3:$GW$3, 0))</f>
        <v>24307</v>
      </c>
      <c r="D103" s="81">
        <f>INDEX('Sample Data Formatted'!D26:GW26, MATCH('ISTD Template'!$B$8,'Sample Data Formatted'!$D$3:$GW$3, 0))</f>
        <v>1110298</v>
      </c>
      <c r="E103" s="79">
        <f>INDEX('Cal Data Formatted'!$B$52:$GW$52, MATCH('ISTD Template'!$B$8,'Cal Data Formatted'!$B$3:$GW$3, 0))</f>
        <v>40</v>
      </c>
      <c r="F103" s="7">
        <f t="shared" si="87"/>
        <v>1.3759620006954385</v>
      </c>
      <c r="G103" s="7">
        <f t="shared" si="88"/>
        <v>2.1978779551300209</v>
      </c>
      <c r="H103" s="7">
        <f t="shared" si="89"/>
        <v>1.3862220605253341</v>
      </c>
      <c r="I103" s="7">
        <f t="shared" si="90"/>
        <v>1.3455657164466661</v>
      </c>
      <c r="J103" s="6">
        <f t="shared" si="91"/>
        <v>1.3813507694594294</v>
      </c>
      <c r="K103" s="119">
        <f t="shared" si="92"/>
        <v>1.3799482470903892</v>
      </c>
      <c r="L103" s="119">
        <f t="shared" si="93"/>
        <v>1.3673214214395766</v>
      </c>
      <c r="M103" s="3"/>
    </row>
    <row r="104" spans="1:49" ht="13.5" customHeight="1" x14ac:dyDescent="0.25">
      <c r="A104" s="83" t="str">
        <f>'Sample Data Formatted'!A27</f>
        <v>Test 24</v>
      </c>
      <c r="B104" s="79" t="str">
        <f>'Sample Data Formatted'!B27</f>
        <v>Test compound</v>
      </c>
      <c r="C104" s="80">
        <f>INDEX('Sample Data Formatted'!D27:GW27, MATCH('ISTD Template'!$B$7,'Sample Data Formatted'!$D$3:$GW$3, 0))</f>
        <v>8921</v>
      </c>
      <c r="D104" s="81">
        <f>INDEX('Sample Data Formatted'!D27:GW27, MATCH('ISTD Template'!$B$8,'Sample Data Formatted'!$D$3:$GW$3, 0))</f>
        <v>1247427</v>
      </c>
      <c r="E104" s="79">
        <f>INDEX('Cal Data Formatted'!$B$52:$GW$52, MATCH('ISTD Template'!$B$8,'Cal Data Formatted'!$B$3:$GW$3, 0))</f>
        <v>40</v>
      </c>
      <c r="F104" s="7">
        <f t="shared" si="87"/>
        <v>0.44948275729287984</v>
      </c>
      <c r="G104" s="7">
        <f t="shared" si="88"/>
        <v>1.2838441228332376</v>
      </c>
      <c r="H104" s="7">
        <f t="shared" si="89"/>
        <v>0.46744632419966842</v>
      </c>
      <c r="I104" s="7">
        <f t="shared" si="90"/>
        <v>0.40551328433478584</v>
      </c>
      <c r="J104" s="6">
        <f t="shared" si="91"/>
        <v>0.44609568797625154</v>
      </c>
      <c r="K104" s="119">
        <f t="shared" si="92"/>
        <v>0.44465657658848773</v>
      </c>
      <c r="L104" s="119">
        <f t="shared" si="93"/>
        <v>0.39877590336822732</v>
      </c>
      <c r="M104" s="3"/>
    </row>
    <row r="105" spans="1:49" ht="13.5" customHeight="1" x14ac:dyDescent="0.25">
      <c r="A105" s="83" t="str">
        <f>'Sample Data Formatted'!A28</f>
        <v>Test 25</v>
      </c>
      <c r="B105" s="79" t="str">
        <f>'Sample Data Formatted'!B28</f>
        <v>Test compound</v>
      </c>
      <c r="C105" s="80">
        <f>INDEX('Sample Data Formatted'!D28:GW28, MATCH('ISTD Template'!$B$7,'Sample Data Formatted'!$D$3:$GW$3, 0))</f>
        <v>11071</v>
      </c>
      <c r="D105" s="81">
        <f>INDEX('Sample Data Formatted'!D28:GW28, MATCH('ISTD Template'!$B$8,'Sample Data Formatted'!$D$3:$GW$3, 0))</f>
        <v>1329463</v>
      </c>
      <c r="E105" s="79">
        <f>INDEX('Cal Data Formatted'!$B$52:$GW$52, MATCH('ISTD Template'!$B$8,'Cal Data Formatted'!$B$3:$GW$3, 0))</f>
        <v>40</v>
      </c>
      <c r="F105" s="7">
        <f t="shared" si="87"/>
        <v>0.52338977332008974</v>
      </c>
      <c r="G105" s="7">
        <f t="shared" si="88"/>
        <v>1.3567583446833416</v>
      </c>
      <c r="H105" s="7">
        <f t="shared" si="89"/>
        <v>0.54073881677689073</v>
      </c>
      <c r="I105" s="7">
        <f t="shared" si="90"/>
        <v>0.48050305950919037</v>
      </c>
      <c r="J105" s="6">
        <f t="shared" si="91"/>
        <v>0.52070605487636512</v>
      </c>
      <c r="K105" s="119">
        <f t="shared" si="92"/>
        <v>0.51926986816474929</v>
      </c>
      <c r="L105" s="119">
        <f t="shared" si="93"/>
        <v>0.47604926185969598</v>
      </c>
      <c r="M105" s="3"/>
    </row>
    <row r="106" spans="1:49" ht="13.5" customHeight="1" x14ac:dyDescent="0.25">
      <c r="A106" s="83" t="str">
        <f>'Sample Data Formatted'!A29</f>
        <v>Test 26</v>
      </c>
      <c r="B106" s="79" t="str">
        <f>'Sample Data Formatted'!B29</f>
        <v>Test compound</v>
      </c>
      <c r="C106" s="80">
        <f>INDEX('Sample Data Formatted'!D29:GW29, MATCH('ISTD Template'!$B$7,'Sample Data Formatted'!$D$3:$GW$3, 0))</f>
        <v>8660</v>
      </c>
      <c r="D106" s="81">
        <f>INDEX('Sample Data Formatted'!D29:GW29, MATCH('ISTD Template'!$B$8,'Sample Data Formatted'!$D$3:$GW$3, 0))</f>
        <v>1365985</v>
      </c>
      <c r="E106" s="79">
        <f>INDEX('Cal Data Formatted'!$B$52:$GW$52, MATCH('ISTD Template'!$B$8,'Cal Data Formatted'!$B$3:$GW$3, 0))</f>
        <v>40</v>
      </c>
      <c r="F106" s="7">
        <f t="shared" si="87"/>
        <v>0.39846171380579137</v>
      </c>
      <c r="G106" s="7">
        <f t="shared" si="88"/>
        <v>1.2335084458729917</v>
      </c>
      <c r="H106" s="7">
        <f t="shared" si="89"/>
        <v>0.41684951144669741</v>
      </c>
      <c r="I106" s="7">
        <f t="shared" si="90"/>
        <v>0.35374476781327352</v>
      </c>
      <c r="J106" s="6">
        <f t="shared" si="91"/>
        <v>0.3945887601578697</v>
      </c>
      <c r="K106" s="119">
        <f t="shared" si="92"/>
        <v>0.39314762914768486</v>
      </c>
      <c r="L106" s="119">
        <f t="shared" si="93"/>
        <v>0.3454298594640936</v>
      </c>
      <c r="M106" s="3"/>
    </row>
    <row r="107" spans="1:49" ht="13.5" customHeight="1" x14ac:dyDescent="0.25">
      <c r="A107" s="83" t="str">
        <f>'Sample Data Formatted'!A30</f>
        <v>Test 27</v>
      </c>
      <c r="B107" s="79" t="str">
        <f>'Sample Data Formatted'!B30</f>
        <v>Test compound</v>
      </c>
      <c r="C107" s="80">
        <f>INDEX('Sample Data Formatted'!D30:GW30, MATCH('ISTD Template'!$B$7,'Sample Data Formatted'!$D$3:$GW$3, 0))</f>
        <v>11406</v>
      </c>
      <c r="D107" s="81">
        <f>INDEX('Sample Data Formatted'!D30:GW30, MATCH('ISTD Template'!$B$8,'Sample Data Formatted'!$D$3:$GW$3, 0))</f>
        <v>1350444</v>
      </c>
      <c r="E107" s="79">
        <f>INDEX('Cal Data Formatted'!$B$52:$GW$52, MATCH('ISTD Template'!$B$8,'Cal Data Formatted'!$B$3:$GW$3, 0))</f>
        <v>40</v>
      </c>
      <c r="F107" s="7">
        <f t="shared" si="87"/>
        <v>0.53084951448497708</v>
      </c>
      <c r="G107" s="7">
        <f t="shared" si="88"/>
        <v>1.3641178790209298</v>
      </c>
      <c r="H107" s="7">
        <f t="shared" si="89"/>
        <v>0.54813653154532649</v>
      </c>
      <c r="I107" s="7">
        <f t="shared" si="90"/>
        <v>0.48807208803833851</v>
      </c>
      <c r="J107" s="6">
        <f t="shared" si="91"/>
        <v>0.52823675650527224</v>
      </c>
      <c r="K107" s="119">
        <f t="shared" si="92"/>
        <v>0.52680086493741096</v>
      </c>
      <c r="L107" s="119">
        <f t="shared" si="93"/>
        <v>0.48384867943119025</v>
      </c>
      <c r="M107" s="3"/>
    </row>
    <row r="108" spans="1:49" ht="13.5" customHeight="1" x14ac:dyDescent="0.25">
      <c r="A108" s="83" t="str">
        <f>'Sample Data Formatted'!A31</f>
        <v>Test 28</v>
      </c>
      <c r="B108" s="79" t="str">
        <f>'Sample Data Formatted'!B31</f>
        <v>Test compound</v>
      </c>
      <c r="C108" s="80">
        <f>INDEX('Sample Data Formatted'!D31:GW31, MATCH('ISTD Template'!$B$7,'Sample Data Formatted'!$D$3:$GW$3, 0))</f>
        <v>8294</v>
      </c>
      <c r="D108" s="81">
        <f>INDEX('Sample Data Formatted'!D31:GW31, MATCH('ISTD Template'!$B$8,'Sample Data Formatted'!$D$3:$GW$3, 0))</f>
        <v>1361010</v>
      </c>
      <c r="E108" s="79">
        <f>INDEX('Cal Data Formatted'!$B$52:$GW$52, MATCH('ISTD Template'!$B$8,'Cal Data Formatted'!$B$3:$GW$3, 0))</f>
        <v>40</v>
      </c>
      <c r="F108" s="7">
        <f t="shared" si="87"/>
        <v>0.38301638388600712</v>
      </c>
      <c r="G108" s="7">
        <f t="shared" si="88"/>
        <v>1.2182705933272393</v>
      </c>
      <c r="H108" s="7">
        <f t="shared" si="89"/>
        <v>0.40153260664726986</v>
      </c>
      <c r="I108" s="7">
        <f t="shared" si="90"/>
        <v>0.33807315934578108</v>
      </c>
      <c r="J108" s="6">
        <f t="shared" si="91"/>
        <v>0.37899628751651604</v>
      </c>
      <c r="K108" s="119">
        <f t="shared" si="92"/>
        <v>0.3775545450205261</v>
      </c>
      <c r="L108" s="119">
        <f t="shared" si="93"/>
        <v>0.32928052115808265</v>
      </c>
      <c r="M108" s="3"/>
    </row>
    <row r="109" spans="1:49" ht="13.5" customHeight="1" x14ac:dyDescent="0.25">
      <c r="A109" s="83" t="str">
        <f>'Sample Data Formatted'!A32</f>
        <v>Test 29</v>
      </c>
      <c r="B109" s="79" t="str">
        <f>'Sample Data Formatted'!B32</f>
        <v>Test compound</v>
      </c>
      <c r="C109" s="80">
        <f>INDEX('Sample Data Formatted'!D32:GW32, MATCH('ISTD Template'!$B$7,'Sample Data Formatted'!$D$3:$GW$3, 0))</f>
        <v>20362</v>
      </c>
      <c r="D109" s="81">
        <f>INDEX('Sample Data Formatted'!D32:GW32, MATCH('ISTD Template'!$B$8,'Sample Data Formatted'!$D$3:$GW$3, 0))</f>
        <v>3953119</v>
      </c>
      <c r="E109" s="79">
        <f>INDEX('Cal Data Formatted'!$B$52:$GW$52, MATCH('ISTD Template'!$B$8,'Cal Data Formatted'!$B$3:$GW$3, 0))</f>
        <v>40</v>
      </c>
      <c r="F109" s="7">
        <f t="shared" si="87"/>
        <v>0.32373912007319916</v>
      </c>
      <c r="G109" s="7">
        <f t="shared" si="88"/>
        <v>1.1597896019864042</v>
      </c>
      <c r="H109" s="7">
        <f t="shared" si="89"/>
        <v>0.34274822254497095</v>
      </c>
      <c r="I109" s="7">
        <f t="shared" si="90"/>
        <v>0.27792746648436473</v>
      </c>
      <c r="J109" s="6">
        <f t="shared" si="91"/>
        <v>0.31915407717025879</v>
      </c>
      <c r="K109" s="119">
        <f t="shared" si="92"/>
        <v>0.3177099874525211</v>
      </c>
      <c r="L109" s="119">
        <f t="shared" si="93"/>
        <v>0.26730061240809999</v>
      </c>
      <c r="M109" s="3"/>
    </row>
    <row r="110" spans="1:49" ht="13.5" customHeight="1" x14ac:dyDescent="0.25">
      <c r="A110" s="83" t="str">
        <f>'Sample Data Formatted'!A33</f>
        <v>Test 30</v>
      </c>
      <c r="B110" s="79" t="str">
        <f>'Sample Data Formatted'!B33</f>
        <v>Test compound</v>
      </c>
      <c r="C110" s="80">
        <f>INDEX('Sample Data Formatted'!D33:GW33, MATCH('ISTD Template'!$B$7,'Sample Data Formatted'!$D$3:$GW$3, 0))</f>
        <v>20054</v>
      </c>
      <c r="D110" s="81">
        <f>INDEX('Sample Data Formatted'!D33:GW33, MATCH('ISTD Template'!$B$8,'Sample Data Formatted'!$D$3:$GW$3, 0))</f>
        <v>4705178</v>
      </c>
      <c r="E110" s="79">
        <f>INDEX('Cal Data Formatted'!$B$52:$GW$52, MATCH('ISTD Template'!$B$8,'Cal Data Formatted'!$B$3:$GW$3, 0))</f>
        <v>40</v>
      </c>
      <c r="F110" s="7">
        <f t="shared" si="87"/>
        <v>0.26787956791990497</v>
      </c>
      <c r="G110" s="7">
        <f t="shared" si="88"/>
        <v>1.1046804121274438</v>
      </c>
      <c r="H110" s="7">
        <f t="shared" si="89"/>
        <v>0.2873531324488563</v>
      </c>
      <c r="I110" s="7">
        <f t="shared" si="90"/>
        <v>0.22124955574614386</v>
      </c>
      <c r="J110" s="6">
        <f t="shared" si="91"/>
        <v>0.26276181584763142</v>
      </c>
      <c r="K110" s="119">
        <f t="shared" si="92"/>
        <v>0.26131551363808336</v>
      </c>
      <c r="L110" s="119">
        <f t="shared" si="93"/>
        <v>0.20889315396475897</v>
      </c>
      <c r="M110" s="3"/>
    </row>
    <row r="111" spans="1:49" ht="13.5" customHeight="1" x14ac:dyDescent="0.25">
      <c r="A111" s="83" t="str">
        <f>'Sample Data Formatted'!A34</f>
        <v>Test 31</v>
      </c>
      <c r="B111" s="79" t="str">
        <f>'Sample Data Formatted'!B34</f>
        <v>Test compound</v>
      </c>
      <c r="C111" s="80">
        <f>INDEX('Sample Data Formatted'!D34:GW34, MATCH('ISTD Template'!$B$7,'Sample Data Formatted'!$D$3:$GW$3, 0))</f>
        <v>4003</v>
      </c>
      <c r="D111" s="81">
        <f>INDEX('Sample Data Formatted'!D34:GW34, MATCH('ISTD Template'!$B$8,'Sample Data Formatted'!$D$3:$GW$3, 0))</f>
        <v>2145572</v>
      </c>
      <c r="E111" s="79">
        <f>INDEX('Cal Data Formatted'!$B$52:$GW$52, MATCH('ISTD Template'!$B$8,'Cal Data Formatted'!$B$3:$GW$3, 0))</f>
        <v>40</v>
      </c>
      <c r="F111" s="7">
        <f t="shared" si="87"/>
        <v>0.1172619559564563</v>
      </c>
      <c r="G111" s="7">
        <f t="shared" si="88"/>
        <v>0.956086049053815</v>
      </c>
      <c r="H111" s="7">
        <f t="shared" si="89"/>
        <v>0.13798787864445702</v>
      </c>
      <c r="I111" s="7">
        <f t="shared" si="90"/>
        <v>6.8425352232279857E-2</v>
      </c>
      <c r="J111" s="6">
        <f t="shared" si="91"/>
        <v>0.11070620491166214</v>
      </c>
      <c r="K111" s="119">
        <f t="shared" si="92"/>
        <v>0.1092539341098165</v>
      </c>
      <c r="L111" s="119">
        <f t="shared" si="93"/>
        <v>5.1400210621717624E-2</v>
      </c>
      <c r="M111" s="3"/>
    </row>
    <row r="112" spans="1:49" ht="13.5" customHeight="1" x14ac:dyDescent="0.25">
      <c r="A112" s="83" t="str">
        <f>'Sample Data Formatted'!A35</f>
        <v>Test 32</v>
      </c>
      <c r="B112" s="79" t="str">
        <f>'Sample Data Formatted'!B35</f>
        <v>Test compound</v>
      </c>
      <c r="C112" s="80">
        <f>INDEX('Sample Data Formatted'!D35:GW35, MATCH('ISTD Template'!$B$7,'Sample Data Formatted'!$D$3:$GW$3, 0))</f>
        <v>4635</v>
      </c>
      <c r="D112" s="81">
        <f>INDEX('Sample Data Formatted'!D35:GW35, MATCH('ISTD Template'!$B$8,'Sample Data Formatted'!$D$3:$GW$3, 0))</f>
        <v>2255952</v>
      </c>
      <c r="E112" s="79">
        <f>INDEX('Cal Data Formatted'!$B$52:$GW$52, MATCH('ISTD Template'!$B$8,'Cal Data Formatted'!$B$3:$GW$3, 0))</f>
        <v>40</v>
      </c>
      <c r="F112" s="7">
        <f t="shared" si="87"/>
        <v>0.12913219119175695</v>
      </c>
      <c r="G112" s="7">
        <f t="shared" si="88"/>
        <v>0.96779683122151849</v>
      </c>
      <c r="H112" s="7">
        <f t="shared" si="89"/>
        <v>0.14975941502407292</v>
      </c>
      <c r="I112" s="7">
        <f t="shared" si="90"/>
        <v>8.0469489844800582E-2</v>
      </c>
      <c r="J112" s="6">
        <f t="shared" si="91"/>
        <v>0.1226898553235368</v>
      </c>
      <c r="K112" s="119">
        <f t="shared" si="92"/>
        <v>0.12123805506247623</v>
      </c>
      <c r="L112" s="119">
        <f t="shared" si="93"/>
        <v>6.3812571670918569E-2</v>
      </c>
      <c r="M112" s="3"/>
    </row>
    <row r="113" spans="1:13" ht="13.5" customHeight="1" x14ac:dyDescent="0.25">
      <c r="A113" s="83" t="str">
        <f>'Sample Data Formatted'!A36</f>
        <v>Test 33</v>
      </c>
      <c r="B113" s="79" t="str">
        <f>'Sample Data Formatted'!B36</f>
        <v>Test compound</v>
      </c>
      <c r="C113" s="80">
        <f>INDEX('Sample Data Formatted'!D36:GW36, MATCH('ISTD Template'!$B$7,'Sample Data Formatted'!$D$3:$GW$3, 0))</f>
        <v>16646</v>
      </c>
      <c r="D113" s="81">
        <f>INDEX('Sample Data Formatted'!D36:GW36, MATCH('ISTD Template'!$B$8,'Sample Data Formatted'!$D$3:$GW$3, 0))</f>
        <v>4383314</v>
      </c>
      <c r="E113" s="79">
        <f>INDEX('Cal Data Formatted'!$B$52:$GW$52, MATCH('ISTD Template'!$B$8,'Cal Data Formatted'!$B$3:$GW$3, 0))</f>
        <v>40</v>
      </c>
      <c r="F113" s="7">
        <f t="shared" si="87"/>
        <v>0.23868325102588955</v>
      </c>
      <c r="G113" s="7">
        <f t="shared" si="88"/>
        <v>1.0758762898444876</v>
      </c>
      <c r="H113" s="7">
        <f t="shared" si="89"/>
        <v>0.25839957764089283</v>
      </c>
      <c r="I113" s="7">
        <f t="shared" si="90"/>
        <v>0.19162550437060433</v>
      </c>
      <c r="J113" s="6">
        <f t="shared" si="91"/>
        <v>0.23328693639379228</v>
      </c>
      <c r="K113" s="119">
        <f t="shared" si="92"/>
        <v>0.23183947754074841</v>
      </c>
      <c r="L113" s="119">
        <f t="shared" si="93"/>
        <v>0.17836469418992043</v>
      </c>
      <c r="M113" s="3"/>
    </row>
    <row r="114" spans="1:13" ht="13.5" customHeight="1" x14ac:dyDescent="0.25">
      <c r="A114" s="83" t="str">
        <f>'Sample Data Formatted'!A37</f>
        <v>Test 34</v>
      </c>
      <c r="B114" s="79" t="str">
        <f>'Sample Data Formatted'!B37</f>
        <v>Test compound</v>
      </c>
      <c r="C114" s="80">
        <f>INDEX('Sample Data Formatted'!D37:GW37, MATCH('ISTD Template'!$B$7,'Sample Data Formatted'!$D$3:$GW$3, 0))</f>
        <v>2784</v>
      </c>
      <c r="D114" s="81">
        <f>INDEX('Sample Data Formatted'!D37:GW37, MATCH('ISTD Template'!$B$8,'Sample Data Formatted'!$D$3:$GW$3, 0))</f>
        <v>2324682</v>
      </c>
      <c r="E114" s="79">
        <f>INDEX('Cal Data Formatted'!$B$52:$GW$52, MATCH('ISTD Template'!$B$8,'Cal Data Formatted'!$B$3:$GW$3, 0))</f>
        <v>40</v>
      </c>
      <c r="F114" s="7">
        <f t="shared" si="87"/>
        <v>7.5269722504640993E-2</v>
      </c>
      <c r="G114" s="7">
        <f t="shared" si="88"/>
        <v>0.91465789797327668</v>
      </c>
      <c r="H114" s="7">
        <f t="shared" si="89"/>
        <v>9.634480300688758E-2</v>
      </c>
      <c r="I114" s="7">
        <f t="shared" si="90"/>
        <v>2.5817920422782907E-2</v>
      </c>
      <c r="J114" s="6">
        <f t="shared" si="91"/>
        <v>6.8312635119919377E-2</v>
      </c>
      <c r="K114" s="119">
        <f t="shared" si="92"/>
        <v>6.6858699514328407E-2</v>
      </c>
      <c r="L114" s="119">
        <f t="shared" si="93"/>
        <v>7.4897667976708427E-3</v>
      </c>
      <c r="M114" s="3"/>
    </row>
    <row r="115" spans="1:13" ht="13.5" customHeight="1" x14ac:dyDescent="0.25">
      <c r="A115" s="83" t="str">
        <f>'Sample Data Formatted'!A38</f>
        <v>Test 35</v>
      </c>
      <c r="B115" s="79" t="str">
        <f>'Sample Data Formatted'!B38</f>
        <v>Test compound</v>
      </c>
      <c r="C115" s="80">
        <f>INDEX('Sample Data Formatted'!D38:GW38, MATCH('ISTD Template'!$B$7,'Sample Data Formatted'!$D$3:$GW$3, 0))</f>
        <v>21487</v>
      </c>
      <c r="D115" s="81">
        <f>INDEX('Sample Data Formatted'!D38:GW38, MATCH('ISTD Template'!$B$8,'Sample Data Formatted'!$D$3:$GW$3, 0))</f>
        <v>3873673</v>
      </c>
      <c r="E115" s="79">
        <f>INDEX('Cal Data Formatted'!$B$52:$GW$52, MATCH('ISTD Template'!$B$8,'Cal Data Formatted'!$B$3:$GW$3, 0))</f>
        <v>40</v>
      </c>
      <c r="F115" s="7">
        <f t="shared" si="87"/>
        <v>0.34863217407841984</v>
      </c>
      <c r="G115" s="7">
        <f t="shared" si="88"/>
        <v>1.1843482671826155</v>
      </c>
      <c r="H115" s="7">
        <f t="shared" si="89"/>
        <v>0.36743429531552246</v>
      </c>
      <c r="I115" s="7">
        <f t="shared" si="90"/>
        <v>0.30318521092595535</v>
      </c>
      <c r="J115" s="6">
        <f t="shared" si="91"/>
        <v>0.34428442098131329</v>
      </c>
      <c r="K115" s="119">
        <f t="shared" si="92"/>
        <v>0.34284131704315046</v>
      </c>
      <c r="L115" s="119">
        <f t="shared" si="93"/>
        <v>0.29332876694680632</v>
      </c>
      <c r="M115" s="3"/>
    </row>
    <row r="116" spans="1:13" ht="13.5" customHeight="1" x14ac:dyDescent="0.25">
      <c r="A116" s="83" t="str">
        <f>'Sample Data Formatted'!A39</f>
        <v>Test 36</v>
      </c>
      <c r="B116" s="79" t="str">
        <f>'Sample Data Formatted'!B39</f>
        <v>Test compound</v>
      </c>
      <c r="C116" s="80">
        <f>INDEX('Sample Data Formatted'!D39:GW39, MATCH('ISTD Template'!$B$7,'Sample Data Formatted'!$D$3:$GW$3, 0))</f>
        <v>13604</v>
      </c>
      <c r="D116" s="81">
        <f>INDEX('Sample Data Formatted'!D39:GW39, MATCH('ISTD Template'!$B$8,'Sample Data Formatted'!$D$3:$GW$3, 0))</f>
        <v>1302231</v>
      </c>
      <c r="E116" s="79">
        <f>INDEX('Cal Data Formatted'!$B$52:$GW$52, MATCH('ISTD Template'!$B$8,'Cal Data Formatted'!$B$3:$GW$3, 0))</f>
        <v>40</v>
      </c>
      <c r="F116" s="7">
        <f t="shared" si="87"/>
        <v>0.65658843741905926</v>
      </c>
      <c r="G116" s="7">
        <f t="shared" si="88"/>
        <v>1.4881677489092415</v>
      </c>
      <c r="H116" s="7">
        <f t="shared" si="89"/>
        <v>0.67282995811285617</v>
      </c>
      <c r="I116" s="7">
        <f t="shared" si="90"/>
        <v>0.61565312253751425</v>
      </c>
      <c r="J116" s="6">
        <f t="shared" si="91"/>
        <v>0.65517089214260826</v>
      </c>
      <c r="K116" s="119">
        <f t="shared" si="92"/>
        <v>0.65373997383848703</v>
      </c>
      <c r="L116" s="119">
        <f t="shared" si="93"/>
        <v>0.61531024772424647</v>
      </c>
      <c r="M116" s="3"/>
    </row>
    <row r="117" spans="1:13" ht="13.5" customHeight="1" x14ac:dyDescent="0.25">
      <c r="A117" s="83" t="str">
        <f>'Sample Data Formatted'!A40</f>
        <v>Test 37</v>
      </c>
      <c r="B117" s="79" t="str">
        <f>'Sample Data Formatted'!B40</f>
        <v>Test compound</v>
      </c>
      <c r="C117" s="80">
        <f>INDEX('Sample Data Formatted'!D40:GW40, MATCH('ISTD Template'!$B$7,'Sample Data Formatted'!$D$3:$GW$3, 0))</f>
        <v>24307</v>
      </c>
      <c r="D117" s="81">
        <f>INDEX('Sample Data Formatted'!D40:GW40, MATCH('ISTD Template'!$B$8,'Sample Data Formatted'!$D$3:$GW$3, 0))</f>
        <v>1110298</v>
      </c>
      <c r="E117" s="79">
        <f>INDEX('Cal Data Formatted'!$B$52:$GW$52, MATCH('ISTD Template'!$B$8,'Cal Data Formatted'!$B$3:$GW$3, 0))</f>
        <v>40</v>
      </c>
      <c r="F117" s="7">
        <f t="shared" si="87"/>
        <v>1.3759620006954385</v>
      </c>
      <c r="G117" s="7">
        <f t="shared" si="88"/>
        <v>2.1978779551300209</v>
      </c>
      <c r="H117" s="7">
        <f t="shared" si="89"/>
        <v>1.3862220605253341</v>
      </c>
      <c r="I117" s="7">
        <f t="shared" si="90"/>
        <v>1.3455657164466661</v>
      </c>
      <c r="J117" s="6">
        <f t="shared" si="91"/>
        <v>1.3813507694594294</v>
      </c>
      <c r="K117" s="119">
        <f t="shared" si="92"/>
        <v>1.3799482470903892</v>
      </c>
      <c r="L117" s="119">
        <f t="shared" si="93"/>
        <v>1.3673214214395766</v>
      </c>
      <c r="M117" s="3"/>
    </row>
    <row r="118" spans="1:13" ht="13.5" customHeight="1" x14ac:dyDescent="0.25">
      <c r="A118" s="83" t="str">
        <f>'Sample Data Formatted'!A41</f>
        <v>Test 38</v>
      </c>
      <c r="B118" s="79" t="str">
        <f>'Sample Data Formatted'!B41</f>
        <v>Test compound</v>
      </c>
      <c r="C118" s="80">
        <f>INDEX('Sample Data Formatted'!D41:GW41, MATCH('ISTD Template'!$B$7,'Sample Data Formatted'!$D$3:$GW$3, 0))</f>
        <v>8921</v>
      </c>
      <c r="D118" s="81">
        <f>INDEX('Sample Data Formatted'!D41:GW41, MATCH('ISTD Template'!$B$8,'Sample Data Formatted'!$D$3:$GW$3, 0))</f>
        <v>1247427</v>
      </c>
      <c r="E118" s="79">
        <f>INDEX('Cal Data Formatted'!$B$52:$GW$52, MATCH('ISTD Template'!$B$8,'Cal Data Formatted'!$B$3:$GW$3, 0))</f>
        <v>40</v>
      </c>
      <c r="F118" s="7">
        <f t="shared" si="87"/>
        <v>0.44948275729287984</v>
      </c>
      <c r="G118" s="7">
        <f t="shared" si="88"/>
        <v>1.2838441228332376</v>
      </c>
      <c r="H118" s="7">
        <f t="shared" si="89"/>
        <v>0.46744632419966842</v>
      </c>
      <c r="I118" s="7">
        <f t="shared" si="90"/>
        <v>0.40551328433478584</v>
      </c>
      <c r="J118" s="6">
        <f t="shared" si="91"/>
        <v>0.44609568797625154</v>
      </c>
      <c r="K118" s="119">
        <f t="shared" si="92"/>
        <v>0.44465657658848773</v>
      </c>
      <c r="L118" s="119">
        <f t="shared" si="93"/>
        <v>0.39877590336822732</v>
      </c>
      <c r="M118" s="3"/>
    </row>
    <row r="119" spans="1:13" ht="13.5" customHeight="1" x14ac:dyDescent="0.25">
      <c r="A119" s="83" t="str">
        <f>'Sample Data Formatted'!A42</f>
        <v>Test 39</v>
      </c>
      <c r="B119" s="79" t="str">
        <f>'Sample Data Formatted'!B42</f>
        <v>Test compound</v>
      </c>
      <c r="C119" s="80">
        <f>INDEX('Sample Data Formatted'!D42:GW42, MATCH('ISTD Template'!$B$7,'Sample Data Formatted'!$D$3:$GW$3, 0))</f>
        <v>11071</v>
      </c>
      <c r="D119" s="81">
        <f>INDEX('Sample Data Formatted'!D42:GW42, MATCH('ISTD Template'!$B$8,'Sample Data Formatted'!$D$3:$GW$3, 0))</f>
        <v>1329463</v>
      </c>
      <c r="E119" s="79">
        <f>INDEX('Cal Data Formatted'!$B$52:$GW$52, MATCH('ISTD Template'!$B$8,'Cal Data Formatted'!$B$3:$GW$3, 0))</f>
        <v>40</v>
      </c>
      <c r="F119" s="7">
        <f t="shared" si="87"/>
        <v>0.52338977332008974</v>
      </c>
      <c r="G119" s="7">
        <f t="shared" si="88"/>
        <v>1.3567583446833416</v>
      </c>
      <c r="H119" s="7">
        <f t="shared" si="89"/>
        <v>0.54073881677689073</v>
      </c>
      <c r="I119" s="7">
        <f t="shared" si="90"/>
        <v>0.48050305950919037</v>
      </c>
      <c r="J119" s="6">
        <f t="shared" si="91"/>
        <v>0.52070605487636512</v>
      </c>
      <c r="K119" s="119">
        <f t="shared" si="92"/>
        <v>0.51926986816474929</v>
      </c>
      <c r="L119" s="119">
        <f t="shared" si="93"/>
        <v>0.47604926185969598</v>
      </c>
      <c r="M119" s="3"/>
    </row>
    <row r="120" spans="1:13" ht="13.5" customHeight="1" x14ac:dyDescent="0.25">
      <c r="A120" s="83" t="str">
        <f>'Sample Data Formatted'!A43</f>
        <v>Test 40</v>
      </c>
      <c r="B120" s="79" t="str">
        <f>'Sample Data Formatted'!B43</f>
        <v>Test compound</v>
      </c>
      <c r="C120" s="80">
        <f>INDEX('Sample Data Formatted'!D43:GW43, MATCH('ISTD Template'!$B$7,'Sample Data Formatted'!$D$3:$GW$3, 0))</f>
        <v>8660</v>
      </c>
      <c r="D120" s="81">
        <f>INDEX('Sample Data Formatted'!D43:GW43, MATCH('ISTD Template'!$B$8,'Sample Data Formatted'!$D$3:$GW$3, 0))</f>
        <v>1365985</v>
      </c>
      <c r="E120" s="79">
        <f>INDEX('Cal Data Formatted'!$B$52:$GW$52, MATCH('ISTD Template'!$B$8,'Cal Data Formatted'!$B$3:$GW$3, 0))</f>
        <v>40</v>
      </c>
      <c r="F120" s="7">
        <f t="shared" si="87"/>
        <v>0.39846171380579137</v>
      </c>
      <c r="G120" s="7">
        <f t="shared" si="88"/>
        <v>1.2335084458729917</v>
      </c>
      <c r="H120" s="7">
        <f t="shared" si="89"/>
        <v>0.41684951144669741</v>
      </c>
      <c r="I120" s="7">
        <f t="shared" si="90"/>
        <v>0.35374476781327352</v>
      </c>
      <c r="J120" s="6">
        <f t="shared" si="91"/>
        <v>0.3945887601578697</v>
      </c>
      <c r="K120" s="119">
        <f t="shared" si="92"/>
        <v>0.39314762914768486</v>
      </c>
      <c r="L120" s="119">
        <f t="shared" si="93"/>
        <v>0.3454298594640936</v>
      </c>
      <c r="M120" s="3"/>
    </row>
    <row r="121" spans="1:13" ht="13.5" customHeight="1" x14ac:dyDescent="0.25">
      <c r="A121" s="83" t="str">
        <f>'Sample Data Formatted'!A44</f>
        <v>Test 41</v>
      </c>
      <c r="B121" s="79" t="str">
        <f>'Sample Data Formatted'!B44</f>
        <v>Test compound</v>
      </c>
      <c r="C121" s="80">
        <f>INDEX('Sample Data Formatted'!D44:GW44, MATCH('ISTD Template'!$B$7,'Sample Data Formatted'!$D$3:$GW$3, 0))</f>
        <v>20362</v>
      </c>
      <c r="D121" s="81">
        <f>INDEX('Sample Data Formatted'!D44:GW44, MATCH('ISTD Template'!$B$8,'Sample Data Formatted'!$D$3:$GW$3, 0))</f>
        <v>3953119</v>
      </c>
      <c r="E121" s="79">
        <f>INDEX('Cal Data Formatted'!$B$52:$GW$52, MATCH('ISTD Template'!$B$8,'Cal Data Formatted'!$B$3:$GW$3, 0))</f>
        <v>40</v>
      </c>
      <c r="F121" s="7">
        <f t="shared" ref="F121:F156" si="94">C121*E121/D121/$E$32</f>
        <v>0.32373912007319916</v>
      </c>
      <c r="G121" s="7">
        <f t="shared" ref="G121:G156" si="95">(((C121/D121)-$E$37)/$E$36)*E121</f>
        <v>1.1597896019864042</v>
      </c>
      <c r="H121" s="7">
        <f t="shared" ref="H121:H156" si="96">(((C121/D121)-$F$37)/$F$36)*E121</f>
        <v>0.34274822254497095</v>
      </c>
      <c r="I121" s="7">
        <f t="shared" ref="I121:I156" si="97">(((C121/D121)-$G$37)/$G$36)*E121</f>
        <v>0.27792746648436473</v>
      </c>
      <c r="J121" s="6">
        <f t="shared" ref="J121:J156" si="98">(SQRT($E$44^2-(4*$E$43*($E$45-(C121/D121))))-$E$44)/(2*$E$43)*E121</f>
        <v>0.31915407717025879</v>
      </c>
      <c r="K121" s="119">
        <f t="shared" ref="K121:K156" si="99">(SQRT($F$44^2-(4*$F$43*($F$45-(C121/D121))))-$F$44)/(2*$F$43)*E121</f>
        <v>0.3177099874525211</v>
      </c>
      <c r="L121" s="119">
        <f t="shared" ref="L121:L156" si="100">(SQRT($G$44^2-(4*$G$43*($G$45-(C121/D121))))-$G$44)/(2*$G$43)*E121</f>
        <v>0.26730061240809999</v>
      </c>
    </row>
    <row r="122" spans="1:13" ht="13.5" customHeight="1" x14ac:dyDescent="0.25">
      <c r="A122" s="83" t="str">
        <f>'Sample Data Formatted'!A45</f>
        <v>Test 42</v>
      </c>
      <c r="B122" s="79" t="str">
        <f>'Sample Data Formatted'!B45</f>
        <v>Test compound</v>
      </c>
      <c r="C122" s="80">
        <f>INDEX('Sample Data Formatted'!D45:GW45, MATCH('ISTD Template'!$B$7,'Sample Data Formatted'!$D$3:$GW$3, 0))</f>
        <v>20054</v>
      </c>
      <c r="D122" s="81">
        <f>INDEX('Sample Data Formatted'!D45:GW45, MATCH('ISTD Template'!$B$8,'Sample Data Formatted'!$D$3:$GW$3, 0))</f>
        <v>4705178</v>
      </c>
      <c r="E122" s="79">
        <f>INDEX('Cal Data Formatted'!$B$52:$GW$52, MATCH('ISTD Template'!$B$8,'Cal Data Formatted'!$B$3:$GW$3, 0))</f>
        <v>40</v>
      </c>
      <c r="F122" s="7">
        <f t="shared" si="94"/>
        <v>0.26787956791990497</v>
      </c>
      <c r="G122" s="7">
        <f t="shared" si="95"/>
        <v>1.1046804121274438</v>
      </c>
      <c r="H122" s="7">
        <f t="shared" si="96"/>
        <v>0.2873531324488563</v>
      </c>
      <c r="I122" s="7">
        <f t="shared" si="97"/>
        <v>0.22124955574614386</v>
      </c>
      <c r="J122" s="6">
        <f t="shared" si="98"/>
        <v>0.26276181584763142</v>
      </c>
      <c r="K122" s="119">
        <f t="shared" si="99"/>
        <v>0.26131551363808336</v>
      </c>
      <c r="L122" s="119">
        <f t="shared" si="100"/>
        <v>0.20889315396475897</v>
      </c>
    </row>
    <row r="123" spans="1:13" ht="13.5" customHeight="1" x14ac:dyDescent="0.25">
      <c r="A123" s="83" t="str">
        <f>'Sample Data Formatted'!A46</f>
        <v>Test 43</v>
      </c>
      <c r="B123" s="79" t="str">
        <f>'Sample Data Formatted'!B46</f>
        <v>Test compound</v>
      </c>
      <c r="C123" s="80">
        <f>INDEX('Sample Data Formatted'!D46:GW46, MATCH('ISTD Template'!$B$7,'Sample Data Formatted'!$D$3:$GW$3, 0))</f>
        <v>4003</v>
      </c>
      <c r="D123" s="81">
        <f>INDEX('Sample Data Formatted'!D46:GW46, MATCH('ISTD Template'!$B$8,'Sample Data Formatted'!$D$3:$GW$3, 0))</f>
        <v>2145572</v>
      </c>
      <c r="E123" s="79">
        <f>INDEX('Cal Data Formatted'!$B$52:$GW$52, MATCH('ISTD Template'!$B$8,'Cal Data Formatted'!$B$3:$GW$3, 0))</f>
        <v>40</v>
      </c>
      <c r="F123" s="7">
        <f t="shared" si="94"/>
        <v>0.1172619559564563</v>
      </c>
      <c r="G123" s="7">
        <f t="shared" si="95"/>
        <v>0.956086049053815</v>
      </c>
      <c r="H123" s="7">
        <f t="shared" si="96"/>
        <v>0.13798787864445702</v>
      </c>
      <c r="I123" s="7">
        <f t="shared" si="97"/>
        <v>6.8425352232279857E-2</v>
      </c>
      <c r="J123" s="6">
        <f t="shared" si="98"/>
        <v>0.11070620491166214</v>
      </c>
      <c r="K123" s="119">
        <f t="shared" si="99"/>
        <v>0.1092539341098165</v>
      </c>
      <c r="L123" s="119">
        <f t="shared" si="100"/>
        <v>5.1400210621717624E-2</v>
      </c>
    </row>
    <row r="124" spans="1:13" ht="13.5" customHeight="1" x14ac:dyDescent="0.25">
      <c r="A124" s="83" t="str">
        <f>'Sample Data Formatted'!A47</f>
        <v>Test 44</v>
      </c>
      <c r="B124" s="79" t="str">
        <f>'Sample Data Formatted'!B47</f>
        <v>Test compound</v>
      </c>
      <c r="C124" s="80">
        <f>INDEX('Sample Data Formatted'!D47:GW47, MATCH('ISTD Template'!$B$7,'Sample Data Formatted'!$D$3:$GW$3, 0))</f>
        <v>4635</v>
      </c>
      <c r="D124" s="81">
        <f>INDEX('Sample Data Formatted'!D47:GW47, MATCH('ISTD Template'!$B$8,'Sample Data Formatted'!$D$3:$GW$3, 0))</f>
        <v>2255952</v>
      </c>
      <c r="E124" s="79">
        <f>INDEX('Cal Data Formatted'!$B$52:$GW$52, MATCH('ISTD Template'!$B$8,'Cal Data Formatted'!$B$3:$GW$3, 0))</f>
        <v>40</v>
      </c>
      <c r="F124" s="7">
        <f t="shared" si="94"/>
        <v>0.12913219119175695</v>
      </c>
      <c r="G124" s="7">
        <f t="shared" si="95"/>
        <v>0.96779683122151849</v>
      </c>
      <c r="H124" s="7">
        <f t="shared" si="96"/>
        <v>0.14975941502407292</v>
      </c>
      <c r="I124" s="7">
        <f t="shared" si="97"/>
        <v>8.0469489844800582E-2</v>
      </c>
      <c r="J124" s="6">
        <f t="shared" si="98"/>
        <v>0.1226898553235368</v>
      </c>
      <c r="K124" s="119">
        <f t="shared" si="99"/>
        <v>0.12123805506247623</v>
      </c>
      <c r="L124" s="119">
        <f t="shared" si="100"/>
        <v>6.3812571670918569E-2</v>
      </c>
    </row>
    <row r="125" spans="1:13" ht="13.5" customHeight="1" x14ac:dyDescent="0.25">
      <c r="A125" s="83" t="str">
        <f>'Sample Data Formatted'!A48</f>
        <v>Test 45</v>
      </c>
      <c r="B125" s="79" t="str">
        <f>'Sample Data Formatted'!B48</f>
        <v>Test compound</v>
      </c>
      <c r="C125" s="80">
        <f>INDEX('Sample Data Formatted'!D48:GW48, MATCH('ISTD Template'!$B$7,'Sample Data Formatted'!$D$3:$GW$3, 0))</f>
        <v>16646</v>
      </c>
      <c r="D125" s="81">
        <f>INDEX('Sample Data Formatted'!D48:GW48, MATCH('ISTD Template'!$B$8,'Sample Data Formatted'!$D$3:$GW$3, 0))</f>
        <v>4383314</v>
      </c>
      <c r="E125" s="79">
        <f>INDEX('Cal Data Formatted'!$B$52:$GW$52, MATCH('ISTD Template'!$B$8,'Cal Data Formatted'!$B$3:$GW$3, 0))</f>
        <v>40</v>
      </c>
      <c r="F125" s="7">
        <f t="shared" si="94"/>
        <v>0.23868325102588955</v>
      </c>
      <c r="G125" s="7">
        <f t="shared" si="95"/>
        <v>1.0758762898444876</v>
      </c>
      <c r="H125" s="7">
        <f t="shared" si="96"/>
        <v>0.25839957764089283</v>
      </c>
      <c r="I125" s="7">
        <f t="shared" si="97"/>
        <v>0.19162550437060433</v>
      </c>
      <c r="J125" s="6">
        <f t="shared" si="98"/>
        <v>0.23328693639379228</v>
      </c>
      <c r="K125" s="119">
        <f t="shared" si="99"/>
        <v>0.23183947754074841</v>
      </c>
      <c r="L125" s="119">
        <f t="shared" si="100"/>
        <v>0.17836469418992043</v>
      </c>
    </row>
    <row r="126" spans="1:13" ht="13.5" customHeight="1" x14ac:dyDescent="0.25">
      <c r="A126" s="83" t="str">
        <f>'Sample Data Formatted'!A49</f>
        <v>Test 46</v>
      </c>
      <c r="B126" s="79" t="str">
        <f>'Sample Data Formatted'!B49</f>
        <v>Test compound</v>
      </c>
      <c r="C126" s="80">
        <f>INDEX('Sample Data Formatted'!D49:GW49, MATCH('ISTD Template'!$B$7,'Sample Data Formatted'!$D$3:$GW$3, 0))</f>
        <v>2784</v>
      </c>
      <c r="D126" s="81">
        <f>INDEX('Sample Data Formatted'!D49:GW49, MATCH('ISTD Template'!$B$8,'Sample Data Formatted'!$D$3:$GW$3, 0))</f>
        <v>2324682</v>
      </c>
      <c r="E126" s="79">
        <f>INDEX('Cal Data Formatted'!$B$52:$GW$52, MATCH('ISTD Template'!$B$8,'Cal Data Formatted'!$B$3:$GW$3, 0))</f>
        <v>40</v>
      </c>
      <c r="F126" s="7">
        <f t="shared" si="94"/>
        <v>7.5269722504640993E-2</v>
      </c>
      <c r="G126" s="7">
        <f t="shared" si="95"/>
        <v>0.91465789797327668</v>
      </c>
      <c r="H126" s="7">
        <f t="shared" si="96"/>
        <v>9.634480300688758E-2</v>
      </c>
      <c r="I126" s="7">
        <f t="shared" si="97"/>
        <v>2.5817920422782907E-2</v>
      </c>
      <c r="J126" s="6">
        <f t="shared" si="98"/>
        <v>6.8312635119919377E-2</v>
      </c>
      <c r="K126" s="119">
        <f t="shared" si="99"/>
        <v>6.6858699514328407E-2</v>
      </c>
      <c r="L126" s="119">
        <f t="shared" si="100"/>
        <v>7.4897667976708427E-3</v>
      </c>
    </row>
    <row r="127" spans="1:13" ht="13.5" customHeight="1" x14ac:dyDescent="0.25">
      <c r="A127" s="83" t="str">
        <f>'Sample Data Formatted'!A50</f>
        <v>Test 47</v>
      </c>
      <c r="B127" s="79" t="str">
        <f>'Sample Data Formatted'!B50</f>
        <v>Test compound</v>
      </c>
      <c r="C127" s="80">
        <f>INDEX('Sample Data Formatted'!D50:GW50, MATCH('ISTD Template'!$B$7,'Sample Data Formatted'!$D$3:$GW$3, 0))</f>
        <v>21487</v>
      </c>
      <c r="D127" s="81">
        <f>INDEX('Sample Data Formatted'!D50:GW50, MATCH('ISTD Template'!$B$8,'Sample Data Formatted'!$D$3:$GW$3, 0))</f>
        <v>3873673</v>
      </c>
      <c r="E127" s="79">
        <f>INDEX('Cal Data Formatted'!$B$52:$GW$52, MATCH('ISTD Template'!$B$8,'Cal Data Formatted'!$B$3:$GW$3, 0))</f>
        <v>40</v>
      </c>
      <c r="F127" s="7">
        <f t="shared" si="94"/>
        <v>0.34863217407841984</v>
      </c>
      <c r="G127" s="7">
        <f t="shared" si="95"/>
        <v>1.1843482671826155</v>
      </c>
      <c r="H127" s="7">
        <f t="shared" si="96"/>
        <v>0.36743429531552246</v>
      </c>
      <c r="I127" s="7">
        <f t="shared" si="97"/>
        <v>0.30318521092595535</v>
      </c>
      <c r="J127" s="6">
        <f t="shared" si="98"/>
        <v>0.34428442098131329</v>
      </c>
      <c r="K127" s="119">
        <f t="shared" si="99"/>
        <v>0.34284131704315046</v>
      </c>
      <c r="L127" s="119">
        <f t="shared" si="100"/>
        <v>0.29332876694680632</v>
      </c>
    </row>
    <row r="128" spans="1:13" ht="13.5" customHeight="1" x14ac:dyDescent="0.25">
      <c r="A128" s="83" t="str">
        <f>'Sample Data Formatted'!A51</f>
        <v>Test 48</v>
      </c>
      <c r="B128" s="79" t="str">
        <f>'Sample Data Formatted'!B51</f>
        <v>Test compound</v>
      </c>
      <c r="C128" s="80">
        <f>INDEX('Sample Data Formatted'!D51:GW51, MATCH('ISTD Template'!$B$7,'Sample Data Formatted'!$D$3:$GW$3, 0))</f>
        <v>13604</v>
      </c>
      <c r="D128" s="81">
        <f>INDEX('Sample Data Formatted'!D51:GW51, MATCH('ISTD Template'!$B$8,'Sample Data Formatted'!$D$3:$GW$3, 0))</f>
        <v>1302231</v>
      </c>
      <c r="E128" s="79">
        <f>INDEX('Cal Data Formatted'!$B$52:$GW$52, MATCH('ISTD Template'!$B$8,'Cal Data Formatted'!$B$3:$GW$3, 0))</f>
        <v>40</v>
      </c>
      <c r="F128" s="7">
        <f t="shared" si="94"/>
        <v>0.65658843741905926</v>
      </c>
      <c r="G128" s="7">
        <f t="shared" si="95"/>
        <v>1.4881677489092415</v>
      </c>
      <c r="H128" s="7">
        <f t="shared" si="96"/>
        <v>0.67282995811285617</v>
      </c>
      <c r="I128" s="7">
        <f t="shared" si="97"/>
        <v>0.61565312253751425</v>
      </c>
      <c r="J128" s="6">
        <f t="shared" si="98"/>
        <v>0.65517089214260826</v>
      </c>
      <c r="K128" s="119">
        <f t="shared" si="99"/>
        <v>0.65373997383848703</v>
      </c>
      <c r="L128" s="119">
        <f t="shared" si="100"/>
        <v>0.61531024772424647</v>
      </c>
    </row>
    <row r="129" spans="1:12" ht="13.5" customHeight="1" x14ac:dyDescent="0.25">
      <c r="A129" s="83" t="str">
        <f>'Sample Data Formatted'!A52</f>
        <v>Test 49</v>
      </c>
      <c r="B129" s="79" t="str">
        <f>'Sample Data Formatted'!B52</f>
        <v>Test compound</v>
      </c>
      <c r="C129" s="80">
        <f>INDEX('Sample Data Formatted'!D52:GW52, MATCH('ISTD Template'!$B$7,'Sample Data Formatted'!$D$3:$GW$3, 0))</f>
        <v>24307</v>
      </c>
      <c r="D129" s="81">
        <f>INDEX('Sample Data Formatted'!D52:GW52, MATCH('ISTD Template'!$B$8,'Sample Data Formatted'!$D$3:$GW$3, 0))</f>
        <v>1110298</v>
      </c>
      <c r="E129" s="79">
        <f>INDEX('Cal Data Formatted'!$B$52:$GW$52, MATCH('ISTD Template'!$B$8,'Cal Data Formatted'!$B$3:$GW$3, 0))</f>
        <v>40</v>
      </c>
      <c r="F129" s="7">
        <f t="shared" si="94"/>
        <v>1.3759620006954385</v>
      </c>
      <c r="G129" s="7">
        <f t="shared" si="95"/>
        <v>2.1978779551300209</v>
      </c>
      <c r="H129" s="7">
        <f t="shared" si="96"/>
        <v>1.3862220605253341</v>
      </c>
      <c r="I129" s="7">
        <f t="shared" si="97"/>
        <v>1.3455657164466661</v>
      </c>
      <c r="J129" s="6">
        <f t="shared" si="98"/>
        <v>1.3813507694594294</v>
      </c>
      <c r="K129" s="119">
        <f t="shared" si="99"/>
        <v>1.3799482470903892</v>
      </c>
      <c r="L129" s="119">
        <f t="shared" si="100"/>
        <v>1.3673214214395766</v>
      </c>
    </row>
    <row r="130" spans="1:12" ht="13.5" customHeight="1" x14ac:dyDescent="0.25">
      <c r="A130" s="83" t="str">
        <f>'Sample Data Formatted'!A53</f>
        <v>Test 50</v>
      </c>
      <c r="B130" s="79" t="str">
        <f>'Sample Data Formatted'!B53</f>
        <v>Test compound</v>
      </c>
      <c r="C130" s="80">
        <f>INDEX('Sample Data Formatted'!D53:GW53, MATCH('ISTD Template'!$B$7,'Sample Data Formatted'!$D$3:$GW$3, 0))</f>
        <v>8921</v>
      </c>
      <c r="D130" s="81">
        <f>INDEX('Sample Data Formatted'!D53:GW53, MATCH('ISTD Template'!$B$8,'Sample Data Formatted'!$D$3:$GW$3, 0))</f>
        <v>1247427</v>
      </c>
      <c r="E130" s="79">
        <f>INDEX('Cal Data Formatted'!$B$52:$GW$52, MATCH('ISTD Template'!$B$8,'Cal Data Formatted'!$B$3:$GW$3, 0))</f>
        <v>40</v>
      </c>
      <c r="F130" s="7">
        <f t="shared" si="94"/>
        <v>0.44948275729287984</v>
      </c>
      <c r="G130" s="7">
        <f t="shared" si="95"/>
        <v>1.2838441228332376</v>
      </c>
      <c r="H130" s="7">
        <f t="shared" si="96"/>
        <v>0.46744632419966842</v>
      </c>
      <c r="I130" s="7">
        <f t="shared" si="97"/>
        <v>0.40551328433478584</v>
      </c>
      <c r="J130" s="6">
        <f t="shared" si="98"/>
        <v>0.44609568797625154</v>
      </c>
      <c r="K130" s="119">
        <f t="shared" si="99"/>
        <v>0.44465657658848773</v>
      </c>
      <c r="L130" s="119">
        <f t="shared" si="100"/>
        <v>0.39877590336822732</v>
      </c>
    </row>
    <row r="131" spans="1:12" ht="13.5" customHeight="1" x14ac:dyDescent="0.25">
      <c r="A131" s="83" t="str">
        <f>'Sample Data Formatted'!A54</f>
        <v>Test 51</v>
      </c>
      <c r="B131" s="79" t="str">
        <f>'Sample Data Formatted'!B54</f>
        <v>Test compound</v>
      </c>
      <c r="C131" s="80">
        <f>INDEX('Sample Data Formatted'!D54:GW54, MATCH('ISTD Template'!$B$7,'Sample Data Formatted'!$D$3:$GW$3, 0))</f>
        <v>11071</v>
      </c>
      <c r="D131" s="81">
        <f>INDEX('Sample Data Formatted'!D54:GW54, MATCH('ISTD Template'!$B$8,'Sample Data Formatted'!$D$3:$GW$3, 0))</f>
        <v>1329463</v>
      </c>
      <c r="E131" s="79">
        <f>INDEX('Cal Data Formatted'!$B$52:$GW$52, MATCH('ISTD Template'!$B$8,'Cal Data Formatted'!$B$3:$GW$3, 0))</f>
        <v>40</v>
      </c>
      <c r="F131" s="7">
        <f t="shared" si="94"/>
        <v>0.52338977332008974</v>
      </c>
      <c r="G131" s="7">
        <f t="shared" si="95"/>
        <v>1.3567583446833416</v>
      </c>
      <c r="H131" s="7">
        <f t="shared" si="96"/>
        <v>0.54073881677689073</v>
      </c>
      <c r="I131" s="7">
        <f t="shared" si="97"/>
        <v>0.48050305950919037</v>
      </c>
      <c r="J131" s="6">
        <f t="shared" si="98"/>
        <v>0.52070605487636512</v>
      </c>
      <c r="K131" s="119">
        <f t="shared" si="99"/>
        <v>0.51926986816474929</v>
      </c>
      <c r="L131" s="119">
        <f t="shared" si="100"/>
        <v>0.47604926185969598</v>
      </c>
    </row>
    <row r="132" spans="1:12" ht="13.5" customHeight="1" x14ac:dyDescent="0.25">
      <c r="A132" s="83" t="str">
        <f>'Sample Data Formatted'!A55</f>
        <v>Test 52</v>
      </c>
      <c r="B132" s="79" t="str">
        <f>'Sample Data Formatted'!B55</f>
        <v>Test compound</v>
      </c>
      <c r="C132" s="80">
        <f>INDEX('Sample Data Formatted'!D55:GW55, MATCH('ISTD Template'!$B$7,'Sample Data Formatted'!$D$3:$GW$3, 0))</f>
        <v>8660</v>
      </c>
      <c r="D132" s="81">
        <f>INDEX('Sample Data Formatted'!D55:GW55, MATCH('ISTD Template'!$B$8,'Sample Data Formatted'!$D$3:$GW$3, 0))</f>
        <v>1365985</v>
      </c>
      <c r="E132" s="79">
        <f>INDEX('Cal Data Formatted'!$B$52:$GW$52, MATCH('ISTD Template'!$B$8,'Cal Data Formatted'!$B$3:$GW$3, 0))</f>
        <v>40</v>
      </c>
      <c r="F132" s="7">
        <f t="shared" si="94"/>
        <v>0.39846171380579137</v>
      </c>
      <c r="G132" s="7">
        <f t="shared" si="95"/>
        <v>1.2335084458729917</v>
      </c>
      <c r="H132" s="7">
        <f t="shared" si="96"/>
        <v>0.41684951144669741</v>
      </c>
      <c r="I132" s="7">
        <f t="shared" si="97"/>
        <v>0.35374476781327352</v>
      </c>
      <c r="J132" s="6">
        <f t="shared" si="98"/>
        <v>0.3945887601578697</v>
      </c>
      <c r="K132" s="119">
        <f t="shared" si="99"/>
        <v>0.39314762914768486</v>
      </c>
      <c r="L132" s="119">
        <f t="shared" si="100"/>
        <v>0.3454298594640936</v>
      </c>
    </row>
    <row r="133" spans="1:12" ht="13.5" customHeight="1" x14ac:dyDescent="0.25">
      <c r="A133" s="83" t="str">
        <f>'Sample Data Formatted'!A56</f>
        <v>Test 53</v>
      </c>
      <c r="B133" s="79" t="str">
        <f>'Sample Data Formatted'!B56</f>
        <v>Test compound</v>
      </c>
      <c r="C133" s="80">
        <f>INDEX('Sample Data Formatted'!D56:GW56, MATCH('ISTD Template'!$B$7,'Sample Data Formatted'!$D$3:$GW$3, 0))</f>
        <v>11406</v>
      </c>
      <c r="D133" s="81">
        <f>INDEX('Sample Data Formatted'!D56:GW56, MATCH('ISTD Template'!$B$8,'Sample Data Formatted'!$D$3:$GW$3, 0))</f>
        <v>1350444</v>
      </c>
      <c r="E133" s="79">
        <f>INDEX('Cal Data Formatted'!$B$52:$GW$52, MATCH('ISTD Template'!$B$8,'Cal Data Formatted'!$B$3:$GW$3, 0))</f>
        <v>40</v>
      </c>
      <c r="F133" s="7">
        <f t="shared" si="94"/>
        <v>0.53084951448497708</v>
      </c>
      <c r="G133" s="7">
        <f t="shared" si="95"/>
        <v>1.3641178790209298</v>
      </c>
      <c r="H133" s="7">
        <f t="shared" si="96"/>
        <v>0.54813653154532649</v>
      </c>
      <c r="I133" s="7">
        <f t="shared" si="97"/>
        <v>0.48807208803833851</v>
      </c>
      <c r="J133" s="6">
        <f t="shared" si="98"/>
        <v>0.52823675650527224</v>
      </c>
      <c r="K133" s="119">
        <f t="shared" si="99"/>
        <v>0.52680086493741096</v>
      </c>
      <c r="L133" s="119">
        <f t="shared" si="100"/>
        <v>0.48384867943119025</v>
      </c>
    </row>
    <row r="134" spans="1:12" ht="13.5" customHeight="1" x14ac:dyDescent="0.25">
      <c r="A134" s="83" t="str">
        <f>'Sample Data Formatted'!A57</f>
        <v>Test 54</v>
      </c>
      <c r="B134" s="79" t="str">
        <f>'Sample Data Formatted'!B57</f>
        <v>Test compound</v>
      </c>
      <c r="C134" s="80">
        <f>INDEX('Sample Data Formatted'!D57:GW57, MATCH('ISTD Template'!$B$7,'Sample Data Formatted'!$D$3:$GW$3, 0))</f>
        <v>8294</v>
      </c>
      <c r="D134" s="81">
        <f>INDEX('Sample Data Formatted'!D57:GW57, MATCH('ISTD Template'!$B$8,'Sample Data Formatted'!$D$3:$GW$3, 0))</f>
        <v>1361010</v>
      </c>
      <c r="E134" s="79">
        <f>INDEX('Cal Data Formatted'!$B$52:$GW$52, MATCH('ISTD Template'!$B$8,'Cal Data Formatted'!$B$3:$GW$3, 0))</f>
        <v>40</v>
      </c>
      <c r="F134" s="7">
        <f t="shared" si="94"/>
        <v>0.38301638388600712</v>
      </c>
      <c r="G134" s="7">
        <f t="shared" si="95"/>
        <v>1.2182705933272393</v>
      </c>
      <c r="H134" s="7">
        <f t="shared" si="96"/>
        <v>0.40153260664726986</v>
      </c>
      <c r="I134" s="7">
        <f t="shared" si="97"/>
        <v>0.33807315934578108</v>
      </c>
      <c r="J134" s="6">
        <f t="shared" si="98"/>
        <v>0.37899628751651604</v>
      </c>
      <c r="K134" s="119">
        <f t="shared" si="99"/>
        <v>0.3775545450205261</v>
      </c>
      <c r="L134" s="119">
        <f t="shared" si="100"/>
        <v>0.32928052115808265</v>
      </c>
    </row>
    <row r="135" spans="1:12" ht="13.5" customHeight="1" x14ac:dyDescent="0.25">
      <c r="A135" s="83" t="str">
        <f>'Sample Data Formatted'!A58</f>
        <v>Test 55</v>
      </c>
      <c r="B135" s="79" t="str">
        <f>'Sample Data Formatted'!B58</f>
        <v>Test compound</v>
      </c>
      <c r="C135" s="80">
        <f>INDEX('Sample Data Formatted'!D58:GW58, MATCH('ISTD Template'!$B$7,'Sample Data Formatted'!$D$3:$GW$3, 0))</f>
        <v>20362</v>
      </c>
      <c r="D135" s="81">
        <f>INDEX('Sample Data Formatted'!D58:GW58, MATCH('ISTD Template'!$B$8,'Sample Data Formatted'!$D$3:$GW$3, 0))</f>
        <v>3953119</v>
      </c>
      <c r="E135" s="79">
        <f>INDEX('Cal Data Formatted'!$B$52:$GW$52, MATCH('ISTD Template'!$B$8,'Cal Data Formatted'!$B$3:$GW$3, 0))</f>
        <v>40</v>
      </c>
      <c r="F135" s="7">
        <f t="shared" si="94"/>
        <v>0.32373912007319916</v>
      </c>
      <c r="G135" s="7">
        <f t="shared" si="95"/>
        <v>1.1597896019864042</v>
      </c>
      <c r="H135" s="7">
        <f t="shared" si="96"/>
        <v>0.34274822254497095</v>
      </c>
      <c r="I135" s="7">
        <f t="shared" si="97"/>
        <v>0.27792746648436473</v>
      </c>
      <c r="J135" s="6">
        <f t="shared" si="98"/>
        <v>0.31915407717025879</v>
      </c>
      <c r="K135" s="119">
        <f t="shared" si="99"/>
        <v>0.3177099874525211</v>
      </c>
      <c r="L135" s="119">
        <f t="shared" si="100"/>
        <v>0.26730061240809999</v>
      </c>
    </row>
    <row r="136" spans="1:12" ht="13.5" customHeight="1" x14ac:dyDescent="0.25">
      <c r="A136" s="83" t="str">
        <f>'Sample Data Formatted'!A59</f>
        <v>Test 56</v>
      </c>
      <c r="B136" s="79" t="str">
        <f>'Sample Data Formatted'!B59</f>
        <v>Test compound</v>
      </c>
      <c r="C136" s="80">
        <f>INDEX('Sample Data Formatted'!D59:GW59, MATCH('ISTD Template'!$B$7,'Sample Data Formatted'!$D$3:$GW$3, 0))</f>
        <v>20054</v>
      </c>
      <c r="D136" s="81">
        <f>INDEX('Sample Data Formatted'!D59:GW59, MATCH('ISTD Template'!$B$8,'Sample Data Formatted'!$D$3:$GW$3, 0))</f>
        <v>4705178</v>
      </c>
      <c r="E136" s="79">
        <f>INDEX('Cal Data Formatted'!$B$52:$GW$52, MATCH('ISTD Template'!$B$8,'Cal Data Formatted'!$B$3:$GW$3, 0))</f>
        <v>40</v>
      </c>
      <c r="F136" s="7">
        <f t="shared" si="94"/>
        <v>0.26787956791990497</v>
      </c>
      <c r="G136" s="7">
        <f t="shared" si="95"/>
        <v>1.1046804121274438</v>
      </c>
      <c r="H136" s="7">
        <f t="shared" si="96"/>
        <v>0.2873531324488563</v>
      </c>
      <c r="I136" s="7">
        <f t="shared" si="97"/>
        <v>0.22124955574614386</v>
      </c>
      <c r="J136" s="6">
        <f t="shared" si="98"/>
        <v>0.26276181584763142</v>
      </c>
      <c r="K136" s="119">
        <f t="shared" si="99"/>
        <v>0.26131551363808336</v>
      </c>
      <c r="L136" s="119">
        <f t="shared" si="100"/>
        <v>0.20889315396475897</v>
      </c>
    </row>
    <row r="137" spans="1:12" ht="13.5" customHeight="1" x14ac:dyDescent="0.25">
      <c r="A137" s="83" t="str">
        <f>'Sample Data Formatted'!A60</f>
        <v>Test 57</v>
      </c>
      <c r="B137" s="79" t="str">
        <f>'Sample Data Formatted'!B60</f>
        <v>Test compound</v>
      </c>
      <c r="C137" s="80">
        <f>INDEX('Sample Data Formatted'!D60:GW60, MATCH('ISTD Template'!$B$7,'Sample Data Formatted'!$D$3:$GW$3, 0))</f>
        <v>4003</v>
      </c>
      <c r="D137" s="81">
        <f>INDEX('Sample Data Formatted'!D60:GW60, MATCH('ISTD Template'!$B$8,'Sample Data Formatted'!$D$3:$GW$3, 0))</f>
        <v>2145572</v>
      </c>
      <c r="E137" s="79">
        <f>INDEX('Cal Data Formatted'!$B$52:$GW$52, MATCH('ISTD Template'!$B$8,'Cal Data Formatted'!$B$3:$GW$3, 0))</f>
        <v>40</v>
      </c>
      <c r="F137" s="7">
        <f t="shared" si="94"/>
        <v>0.1172619559564563</v>
      </c>
      <c r="G137" s="7">
        <f t="shared" si="95"/>
        <v>0.956086049053815</v>
      </c>
      <c r="H137" s="7">
        <f t="shared" si="96"/>
        <v>0.13798787864445702</v>
      </c>
      <c r="I137" s="7">
        <f t="shared" si="97"/>
        <v>6.8425352232279857E-2</v>
      </c>
      <c r="J137" s="6">
        <f t="shared" si="98"/>
        <v>0.11070620491166214</v>
      </c>
      <c r="K137" s="119">
        <f t="shared" si="99"/>
        <v>0.1092539341098165</v>
      </c>
      <c r="L137" s="119">
        <f t="shared" si="100"/>
        <v>5.1400210621717624E-2</v>
      </c>
    </row>
    <row r="138" spans="1:12" ht="13.5" customHeight="1" x14ac:dyDescent="0.25">
      <c r="A138" s="83" t="str">
        <f>'Sample Data Formatted'!A61</f>
        <v>Test 58</v>
      </c>
      <c r="B138" s="79" t="str">
        <f>'Sample Data Formatted'!B61</f>
        <v>Test compound</v>
      </c>
      <c r="C138" s="80">
        <f>INDEX('Sample Data Formatted'!D61:GW61, MATCH('ISTD Template'!$B$7,'Sample Data Formatted'!$D$3:$GW$3, 0))</f>
        <v>4635</v>
      </c>
      <c r="D138" s="81">
        <f>INDEX('Sample Data Formatted'!D61:GW61, MATCH('ISTD Template'!$B$8,'Sample Data Formatted'!$D$3:$GW$3, 0))</f>
        <v>2255952</v>
      </c>
      <c r="E138" s="79">
        <f>INDEX('Cal Data Formatted'!$B$52:$GW$52, MATCH('ISTD Template'!$B$8,'Cal Data Formatted'!$B$3:$GW$3, 0))</f>
        <v>40</v>
      </c>
      <c r="F138" s="7">
        <f t="shared" si="94"/>
        <v>0.12913219119175695</v>
      </c>
      <c r="G138" s="7">
        <f t="shared" si="95"/>
        <v>0.96779683122151849</v>
      </c>
      <c r="H138" s="7">
        <f t="shared" si="96"/>
        <v>0.14975941502407292</v>
      </c>
      <c r="I138" s="7">
        <f t="shared" si="97"/>
        <v>8.0469489844800582E-2</v>
      </c>
      <c r="J138" s="6">
        <f t="shared" si="98"/>
        <v>0.1226898553235368</v>
      </c>
      <c r="K138" s="119">
        <f t="shared" si="99"/>
        <v>0.12123805506247623</v>
      </c>
      <c r="L138" s="119">
        <f t="shared" si="100"/>
        <v>6.3812571670918569E-2</v>
      </c>
    </row>
    <row r="139" spans="1:12" ht="13.5" customHeight="1" x14ac:dyDescent="0.25">
      <c r="A139" s="83" t="str">
        <f>'Sample Data Formatted'!A62</f>
        <v>Test 59</v>
      </c>
      <c r="B139" s="79" t="str">
        <f>'Sample Data Formatted'!B62</f>
        <v>Test compound</v>
      </c>
      <c r="C139" s="80">
        <f>INDEX('Sample Data Formatted'!D62:GW62, MATCH('ISTD Template'!$B$7,'Sample Data Formatted'!$D$3:$GW$3, 0))</f>
        <v>16646</v>
      </c>
      <c r="D139" s="81">
        <f>INDEX('Sample Data Formatted'!D62:GW62, MATCH('ISTD Template'!$B$8,'Sample Data Formatted'!$D$3:$GW$3, 0))</f>
        <v>4383314</v>
      </c>
      <c r="E139" s="79">
        <f>INDEX('Cal Data Formatted'!$B$52:$GW$52, MATCH('ISTD Template'!$B$8,'Cal Data Formatted'!$B$3:$GW$3, 0))</f>
        <v>40</v>
      </c>
      <c r="F139" s="7">
        <f t="shared" si="94"/>
        <v>0.23868325102588955</v>
      </c>
      <c r="G139" s="7">
        <f t="shared" si="95"/>
        <v>1.0758762898444876</v>
      </c>
      <c r="H139" s="7">
        <f t="shared" si="96"/>
        <v>0.25839957764089283</v>
      </c>
      <c r="I139" s="7">
        <f t="shared" si="97"/>
        <v>0.19162550437060433</v>
      </c>
      <c r="J139" s="6">
        <f t="shared" si="98"/>
        <v>0.23328693639379228</v>
      </c>
      <c r="K139" s="119">
        <f t="shared" si="99"/>
        <v>0.23183947754074841</v>
      </c>
      <c r="L139" s="119">
        <f t="shared" si="100"/>
        <v>0.17836469418992043</v>
      </c>
    </row>
    <row r="140" spans="1:12" ht="13.5" customHeight="1" x14ac:dyDescent="0.25">
      <c r="A140" s="83" t="str">
        <f>'Sample Data Formatted'!A63</f>
        <v>Test 60</v>
      </c>
      <c r="B140" s="79" t="str">
        <f>'Sample Data Formatted'!B63</f>
        <v>Test compound</v>
      </c>
      <c r="C140" s="80">
        <f>INDEX('Sample Data Formatted'!D63:GW63, MATCH('ISTD Template'!$B$7,'Sample Data Formatted'!$D$3:$GW$3, 0))</f>
        <v>2784</v>
      </c>
      <c r="D140" s="81">
        <f>INDEX('Sample Data Formatted'!D63:GW63, MATCH('ISTD Template'!$B$8,'Sample Data Formatted'!$D$3:$GW$3, 0))</f>
        <v>2324682</v>
      </c>
      <c r="E140" s="79">
        <f>INDEX('Cal Data Formatted'!$B$52:$GW$52, MATCH('ISTD Template'!$B$8,'Cal Data Formatted'!$B$3:$GW$3, 0))</f>
        <v>40</v>
      </c>
      <c r="F140" s="7">
        <f t="shared" si="94"/>
        <v>7.5269722504640993E-2</v>
      </c>
      <c r="G140" s="7">
        <f t="shared" si="95"/>
        <v>0.91465789797327668</v>
      </c>
      <c r="H140" s="7">
        <f t="shared" si="96"/>
        <v>9.634480300688758E-2</v>
      </c>
      <c r="I140" s="7">
        <f t="shared" si="97"/>
        <v>2.5817920422782907E-2</v>
      </c>
      <c r="J140" s="6">
        <f t="shared" si="98"/>
        <v>6.8312635119919377E-2</v>
      </c>
      <c r="K140" s="119">
        <f t="shared" si="99"/>
        <v>6.6858699514328407E-2</v>
      </c>
      <c r="L140" s="119">
        <f t="shared" si="100"/>
        <v>7.4897667976708427E-3</v>
      </c>
    </row>
    <row r="141" spans="1:12" ht="13.5" customHeight="1" x14ac:dyDescent="0.25">
      <c r="A141" s="83" t="str">
        <f>'Sample Data Formatted'!A64</f>
        <v>Test 61</v>
      </c>
      <c r="B141" s="79" t="str">
        <f>'Sample Data Formatted'!B64</f>
        <v>Test compound</v>
      </c>
      <c r="C141" s="80">
        <f>INDEX('Sample Data Formatted'!D64:GW64, MATCH('ISTD Template'!$B$7,'Sample Data Formatted'!$D$3:$GW$3, 0))</f>
        <v>21487</v>
      </c>
      <c r="D141" s="81">
        <f>INDEX('Sample Data Formatted'!D64:GW64, MATCH('ISTD Template'!$B$8,'Sample Data Formatted'!$D$3:$GW$3, 0))</f>
        <v>3873673</v>
      </c>
      <c r="E141" s="79">
        <f>INDEX('Cal Data Formatted'!$B$52:$GW$52, MATCH('ISTD Template'!$B$8,'Cal Data Formatted'!$B$3:$GW$3, 0))</f>
        <v>40</v>
      </c>
      <c r="F141" s="7">
        <f t="shared" si="94"/>
        <v>0.34863217407841984</v>
      </c>
      <c r="G141" s="7">
        <f t="shared" si="95"/>
        <v>1.1843482671826155</v>
      </c>
      <c r="H141" s="7">
        <f t="shared" si="96"/>
        <v>0.36743429531552246</v>
      </c>
      <c r="I141" s="7">
        <f t="shared" si="97"/>
        <v>0.30318521092595535</v>
      </c>
      <c r="J141" s="6">
        <f t="shared" si="98"/>
        <v>0.34428442098131329</v>
      </c>
      <c r="K141" s="119">
        <f t="shared" si="99"/>
        <v>0.34284131704315046</v>
      </c>
      <c r="L141" s="119">
        <f t="shared" si="100"/>
        <v>0.29332876694680632</v>
      </c>
    </row>
    <row r="142" spans="1:12" ht="13.5" customHeight="1" x14ac:dyDescent="0.25">
      <c r="A142" s="83" t="str">
        <f>'Sample Data Formatted'!A65</f>
        <v>Test 62</v>
      </c>
      <c r="B142" s="79" t="str">
        <f>'Sample Data Formatted'!B65</f>
        <v>Test compound</v>
      </c>
      <c r="C142" s="80">
        <f>INDEX('Sample Data Formatted'!D65:GW65, MATCH('ISTD Template'!$B$7,'Sample Data Formatted'!$D$3:$GW$3, 0))</f>
        <v>13604</v>
      </c>
      <c r="D142" s="81">
        <f>INDEX('Sample Data Formatted'!D65:GW65, MATCH('ISTD Template'!$B$8,'Sample Data Formatted'!$D$3:$GW$3, 0))</f>
        <v>1302231</v>
      </c>
      <c r="E142" s="79">
        <f>INDEX('Cal Data Formatted'!$B$52:$GW$52, MATCH('ISTD Template'!$B$8,'Cal Data Formatted'!$B$3:$GW$3, 0))</f>
        <v>40</v>
      </c>
      <c r="F142" s="7">
        <f t="shared" si="94"/>
        <v>0.65658843741905926</v>
      </c>
      <c r="G142" s="7">
        <f t="shared" si="95"/>
        <v>1.4881677489092415</v>
      </c>
      <c r="H142" s="7">
        <f t="shared" si="96"/>
        <v>0.67282995811285617</v>
      </c>
      <c r="I142" s="7">
        <f t="shared" si="97"/>
        <v>0.61565312253751425</v>
      </c>
      <c r="J142" s="6">
        <f t="shared" si="98"/>
        <v>0.65517089214260826</v>
      </c>
      <c r="K142" s="119">
        <f t="shared" si="99"/>
        <v>0.65373997383848703</v>
      </c>
      <c r="L142" s="119">
        <f t="shared" si="100"/>
        <v>0.61531024772424647</v>
      </c>
    </row>
    <row r="143" spans="1:12" ht="13.5" customHeight="1" x14ac:dyDescent="0.25">
      <c r="A143" s="83" t="str">
        <f>'Sample Data Formatted'!A66</f>
        <v>Test 63</v>
      </c>
      <c r="B143" s="79" t="str">
        <f>'Sample Data Formatted'!B66</f>
        <v>Test compound</v>
      </c>
      <c r="C143" s="80">
        <f>INDEX('Sample Data Formatted'!D66:GW66, MATCH('ISTD Template'!$B$7,'Sample Data Formatted'!$D$3:$GW$3, 0))</f>
        <v>24307</v>
      </c>
      <c r="D143" s="81">
        <f>INDEX('Sample Data Formatted'!D66:GW66, MATCH('ISTD Template'!$B$8,'Sample Data Formatted'!$D$3:$GW$3, 0))</f>
        <v>1110298</v>
      </c>
      <c r="E143" s="79">
        <f>INDEX('Cal Data Formatted'!$B$52:$GW$52, MATCH('ISTD Template'!$B$8,'Cal Data Formatted'!$B$3:$GW$3, 0))</f>
        <v>40</v>
      </c>
      <c r="F143" s="7">
        <f t="shared" si="94"/>
        <v>1.3759620006954385</v>
      </c>
      <c r="G143" s="7">
        <f t="shared" si="95"/>
        <v>2.1978779551300209</v>
      </c>
      <c r="H143" s="7">
        <f t="shared" si="96"/>
        <v>1.3862220605253341</v>
      </c>
      <c r="I143" s="7">
        <f t="shared" si="97"/>
        <v>1.3455657164466661</v>
      </c>
      <c r="J143" s="6">
        <f t="shared" si="98"/>
        <v>1.3813507694594294</v>
      </c>
      <c r="K143" s="119">
        <f t="shared" si="99"/>
        <v>1.3799482470903892</v>
      </c>
      <c r="L143" s="119">
        <f t="shared" si="100"/>
        <v>1.3673214214395766</v>
      </c>
    </row>
    <row r="144" spans="1:12" ht="13.5" customHeight="1" x14ac:dyDescent="0.25">
      <c r="A144" s="83" t="str">
        <f>'Sample Data Formatted'!A67</f>
        <v>Test 64</v>
      </c>
      <c r="B144" s="79" t="str">
        <f>'Sample Data Formatted'!B67</f>
        <v>Test compound</v>
      </c>
      <c r="C144" s="80">
        <f>INDEX('Sample Data Formatted'!D67:GW67, MATCH('ISTD Template'!$B$7,'Sample Data Formatted'!$D$3:$GW$3, 0))</f>
        <v>8921</v>
      </c>
      <c r="D144" s="81">
        <f>INDEX('Sample Data Formatted'!D67:GW67, MATCH('ISTD Template'!$B$8,'Sample Data Formatted'!$D$3:$GW$3, 0))</f>
        <v>1247427</v>
      </c>
      <c r="E144" s="79">
        <f>INDEX('Cal Data Formatted'!$B$52:$GW$52, MATCH('ISTD Template'!$B$8,'Cal Data Formatted'!$B$3:$GW$3, 0))</f>
        <v>40</v>
      </c>
      <c r="F144" s="7">
        <f t="shared" si="94"/>
        <v>0.44948275729287984</v>
      </c>
      <c r="G144" s="7">
        <f t="shared" si="95"/>
        <v>1.2838441228332376</v>
      </c>
      <c r="H144" s="7">
        <f t="shared" si="96"/>
        <v>0.46744632419966842</v>
      </c>
      <c r="I144" s="7">
        <f t="shared" si="97"/>
        <v>0.40551328433478584</v>
      </c>
      <c r="J144" s="6">
        <f t="shared" si="98"/>
        <v>0.44609568797625154</v>
      </c>
      <c r="K144" s="119">
        <f t="shared" si="99"/>
        <v>0.44465657658848773</v>
      </c>
      <c r="L144" s="119">
        <f t="shared" si="100"/>
        <v>0.39877590336822732</v>
      </c>
    </row>
    <row r="145" spans="1:12" ht="13.5" customHeight="1" x14ac:dyDescent="0.25">
      <c r="A145" s="83" t="str">
        <f>'Sample Data Formatted'!A68</f>
        <v>Test 65</v>
      </c>
      <c r="B145" s="79" t="str">
        <f>'Sample Data Formatted'!B68</f>
        <v>Test compound</v>
      </c>
      <c r="C145" s="80">
        <f>INDEX('Sample Data Formatted'!D68:GW68, MATCH('ISTD Template'!$B$7,'Sample Data Formatted'!$D$3:$GW$3, 0))</f>
        <v>11071</v>
      </c>
      <c r="D145" s="81">
        <f>INDEX('Sample Data Formatted'!D68:GW68, MATCH('ISTD Template'!$B$8,'Sample Data Formatted'!$D$3:$GW$3, 0))</f>
        <v>1329463</v>
      </c>
      <c r="E145" s="79">
        <f>INDEX('Cal Data Formatted'!$B$52:$GW$52, MATCH('ISTD Template'!$B$8,'Cal Data Formatted'!$B$3:$GW$3, 0))</f>
        <v>40</v>
      </c>
      <c r="F145" s="7">
        <f t="shared" si="94"/>
        <v>0.52338977332008974</v>
      </c>
      <c r="G145" s="7">
        <f t="shared" si="95"/>
        <v>1.3567583446833416</v>
      </c>
      <c r="H145" s="7">
        <f t="shared" si="96"/>
        <v>0.54073881677689073</v>
      </c>
      <c r="I145" s="7">
        <f t="shared" si="97"/>
        <v>0.48050305950919037</v>
      </c>
      <c r="J145" s="6">
        <f t="shared" si="98"/>
        <v>0.52070605487636512</v>
      </c>
      <c r="K145" s="119">
        <f t="shared" si="99"/>
        <v>0.51926986816474929</v>
      </c>
      <c r="L145" s="119">
        <f t="shared" si="100"/>
        <v>0.47604926185969598</v>
      </c>
    </row>
    <row r="146" spans="1:12" ht="13.5" customHeight="1" x14ac:dyDescent="0.25">
      <c r="A146" s="83" t="str">
        <f>'Sample Data Formatted'!A69</f>
        <v>Test 66</v>
      </c>
      <c r="B146" s="79" t="str">
        <f>'Sample Data Formatted'!B69</f>
        <v>Test compound</v>
      </c>
      <c r="C146" s="80">
        <f>INDEX('Sample Data Formatted'!D69:GW69, MATCH('ISTD Template'!$B$7,'Sample Data Formatted'!$D$3:$GW$3, 0))</f>
        <v>8660</v>
      </c>
      <c r="D146" s="81">
        <f>INDEX('Sample Data Formatted'!D69:GW69, MATCH('ISTD Template'!$B$8,'Sample Data Formatted'!$D$3:$GW$3, 0))</f>
        <v>1365985</v>
      </c>
      <c r="E146" s="79">
        <f>INDEX('Cal Data Formatted'!$B$52:$GW$52, MATCH('ISTD Template'!$B$8,'Cal Data Formatted'!$B$3:$GW$3, 0))</f>
        <v>40</v>
      </c>
      <c r="F146" s="7">
        <f t="shared" si="94"/>
        <v>0.39846171380579137</v>
      </c>
      <c r="G146" s="7">
        <f t="shared" si="95"/>
        <v>1.2335084458729917</v>
      </c>
      <c r="H146" s="7">
        <f t="shared" si="96"/>
        <v>0.41684951144669741</v>
      </c>
      <c r="I146" s="7">
        <f t="shared" si="97"/>
        <v>0.35374476781327352</v>
      </c>
      <c r="J146" s="6">
        <f t="shared" si="98"/>
        <v>0.3945887601578697</v>
      </c>
      <c r="K146" s="119">
        <f t="shared" si="99"/>
        <v>0.39314762914768486</v>
      </c>
      <c r="L146" s="119">
        <f t="shared" si="100"/>
        <v>0.3454298594640936</v>
      </c>
    </row>
    <row r="147" spans="1:12" ht="13.5" customHeight="1" x14ac:dyDescent="0.25">
      <c r="A147" s="83" t="str">
        <f>'Sample Data Formatted'!A70</f>
        <v>Test 67</v>
      </c>
      <c r="B147" s="79" t="str">
        <f>'Sample Data Formatted'!B70</f>
        <v>Test compound</v>
      </c>
      <c r="C147" s="80">
        <f>INDEX('Sample Data Formatted'!D70:GW70, MATCH('ISTD Template'!$B$7,'Sample Data Formatted'!$D$3:$GW$3, 0))</f>
        <v>11406</v>
      </c>
      <c r="D147" s="81">
        <f>INDEX('Sample Data Formatted'!D70:GW70, MATCH('ISTD Template'!$B$8,'Sample Data Formatted'!$D$3:$GW$3, 0))</f>
        <v>1350444</v>
      </c>
      <c r="E147" s="79">
        <f>INDEX('Cal Data Formatted'!$B$52:$GW$52, MATCH('ISTD Template'!$B$8,'Cal Data Formatted'!$B$3:$GW$3, 0))</f>
        <v>40</v>
      </c>
      <c r="F147" s="7">
        <f t="shared" si="94"/>
        <v>0.53084951448497708</v>
      </c>
      <c r="G147" s="7">
        <f t="shared" si="95"/>
        <v>1.3641178790209298</v>
      </c>
      <c r="H147" s="7">
        <f t="shared" si="96"/>
        <v>0.54813653154532649</v>
      </c>
      <c r="I147" s="7">
        <f t="shared" si="97"/>
        <v>0.48807208803833851</v>
      </c>
      <c r="J147" s="6">
        <f t="shared" si="98"/>
        <v>0.52823675650527224</v>
      </c>
      <c r="K147" s="119">
        <f t="shared" si="99"/>
        <v>0.52680086493741096</v>
      </c>
      <c r="L147" s="119">
        <f t="shared" si="100"/>
        <v>0.48384867943119025</v>
      </c>
    </row>
    <row r="148" spans="1:12" ht="13.5" customHeight="1" x14ac:dyDescent="0.25">
      <c r="A148" s="83" t="str">
        <f>'Sample Data Formatted'!A71</f>
        <v>Test 68</v>
      </c>
      <c r="B148" s="79" t="str">
        <f>'Sample Data Formatted'!B71</f>
        <v>Test compound</v>
      </c>
      <c r="C148" s="80">
        <f>INDEX('Sample Data Formatted'!D71:GW71, MATCH('ISTD Template'!$B$7,'Sample Data Formatted'!$D$3:$GW$3, 0))</f>
        <v>8294</v>
      </c>
      <c r="D148" s="81">
        <f>INDEX('Sample Data Formatted'!D71:GW71, MATCH('ISTD Template'!$B$8,'Sample Data Formatted'!$D$3:$GW$3, 0))</f>
        <v>1361010</v>
      </c>
      <c r="E148" s="79">
        <f>INDEX('Cal Data Formatted'!$B$52:$GW$52, MATCH('ISTD Template'!$B$8,'Cal Data Formatted'!$B$3:$GW$3, 0))</f>
        <v>40</v>
      </c>
      <c r="F148" s="7">
        <f t="shared" si="94"/>
        <v>0.38301638388600712</v>
      </c>
      <c r="G148" s="7">
        <f t="shared" si="95"/>
        <v>1.2182705933272393</v>
      </c>
      <c r="H148" s="7">
        <f t="shared" si="96"/>
        <v>0.40153260664726986</v>
      </c>
      <c r="I148" s="7">
        <f t="shared" si="97"/>
        <v>0.33807315934578108</v>
      </c>
      <c r="J148" s="6">
        <f t="shared" si="98"/>
        <v>0.37899628751651604</v>
      </c>
      <c r="K148" s="119">
        <f t="shared" si="99"/>
        <v>0.3775545450205261</v>
      </c>
      <c r="L148" s="119">
        <f t="shared" si="100"/>
        <v>0.32928052115808265</v>
      </c>
    </row>
    <row r="149" spans="1:12" ht="13.5" customHeight="1" x14ac:dyDescent="0.25">
      <c r="A149" s="83" t="str">
        <f>'Sample Data Formatted'!A72</f>
        <v>Test 69</v>
      </c>
      <c r="B149" s="79" t="str">
        <f>'Sample Data Formatted'!B72</f>
        <v>Test compound</v>
      </c>
      <c r="C149" s="80">
        <f>INDEX('Sample Data Formatted'!D72:GW72, MATCH('ISTD Template'!$B$7,'Sample Data Formatted'!$D$3:$GW$3, 0))</f>
        <v>20362</v>
      </c>
      <c r="D149" s="81">
        <f>INDEX('Sample Data Formatted'!D72:GW72, MATCH('ISTD Template'!$B$8,'Sample Data Formatted'!$D$3:$GW$3, 0))</f>
        <v>3953119</v>
      </c>
      <c r="E149" s="79">
        <f>INDEX('Cal Data Formatted'!$B$52:$GW$52, MATCH('ISTD Template'!$B$8,'Cal Data Formatted'!$B$3:$GW$3, 0))</f>
        <v>40</v>
      </c>
      <c r="F149" s="7">
        <f t="shared" si="94"/>
        <v>0.32373912007319916</v>
      </c>
      <c r="G149" s="7">
        <f t="shared" si="95"/>
        <v>1.1597896019864042</v>
      </c>
      <c r="H149" s="7">
        <f t="shared" si="96"/>
        <v>0.34274822254497095</v>
      </c>
      <c r="I149" s="7">
        <f t="shared" si="97"/>
        <v>0.27792746648436473</v>
      </c>
      <c r="J149" s="6">
        <f t="shared" si="98"/>
        <v>0.31915407717025879</v>
      </c>
      <c r="K149" s="119">
        <f t="shared" si="99"/>
        <v>0.3177099874525211</v>
      </c>
      <c r="L149" s="119">
        <f t="shared" si="100"/>
        <v>0.26730061240809999</v>
      </c>
    </row>
    <row r="150" spans="1:12" ht="13.5" customHeight="1" x14ac:dyDescent="0.25">
      <c r="A150" s="83" t="str">
        <f>'Sample Data Formatted'!A73</f>
        <v>Test 70</v>
      </c>
      <c r="B150" s="79" t="str">
        <f>'Sample Data Formatted'!B73</f>
        <v>Test compound</v>
      </c>
      <c r="C150" s="80">
        <f>INDEX('Sample Data Formatted'!D73:GW73, MATCH('ISTD Template'!$B$7,'Sample Data Formatted'!$D$3:$GW$3, 0))</f>
        <v>20054</v>
      </c>
      <c r="D150" s="81">
        <f>INDEX('Sample Data Formatted'!D73:GW73, MATCH('ISTD Template'!$B$8,'Sample Data Formatted'!$D$3:$GW$3, 0))</f>
        <v>4705178</v>
      </c>
      <c r="E150" s="79">
        <f>INDEX('Cal Data Formatted'!$B$52:$GW$52, MATCH('ISTD Template'!$B$8,'Cal Data Formatted'!$B$3:$GW$3, 0))</f>
        <v>40</v>
      </c>
      <c r="F150" s="7">
        <f t="shared" si="94"/>
        <v>0.26787956791990497</v>
      </c>
      <c r="G150" s="7">
        <f t="shared" si="95"/>
        <v>1.1046804121274438</v>
      </c>
      <c r="H150" s="7">
        <f t="shared" si="96"/>
        <v>0.2873531324488563</v>
      </c>
      <c r="I150" s="7">
        <f t="shared" si="97"/>
        <v>0.22124955574614386</v>
      </c>
      <c r="J150" s="6">
        <f t="shared" si="98"/>
        <v>0.26276181584763142</v>
      </c>
      <c r="K150" s="119">
        <f t="shared" si="99"/>
        <v>0.26131551363808336</v>
      </c>
      <c r="L150" s="119">
        <f t="shared" si="100"/>
        <v>0.20889315396475897</v>
      </c>
    </row>
    <row r="151" spans="1:12" ht="13.5" customHeight="1" x14ac:dyDescent="0.25">
      <c r="A151" s="83" t="str">
        <f>'Sample Data Formatted'!A74</f>
        <v>Test 71</v>
      </c>
      <c r="B151" s="79" t="str">
        <f>'Sample Data Formatted'!B74</f>
        <v>Test compound</v>
      </c>
      <c r="C151" s="80">
        <f>INDEX('Sample Data Formatted'!D74:GW74, MATCH('ISTD Template'!$B$7,'Sample Data Formatted'!$D$3:$GW$3, 0))</f>
        <v>4003</v>
      </c>
      <c r="D151" s="81">
        <f>INDEX('Sample Data Formatted'!D74:GW74, MATCH('ISTD Template'!$B$8,'Sample Data Formatted'!$D$3:$GW$3, 0))</f>
        <v>2145572</v>
      </c>
      <c r="E151" s="79">
        <f>INDEX('Cal Data Formatted'!$B$52:$GW$52, MATCH('ISTD Template'!$B$8,'Cal Data Formatted'!$B$3:$GW$3, 0))</f>
        <v>40</v>
      </c>
      <c r="F151" s="7">
        <f t="shared" si="94"/>
        <v>0.1172619559564563</v>
      </c>
      <c r="G151" s="7">
        <f t="shared" si="95"/>
        <v>0.956086049053815</v>
      </c>
      <c r="H151" s="7">
        <f t="shared" si="96"/>
        <v>0.13798787864445702</v>
      </c>
      <c r="I151" s="7">
        <f t="shared" si="97"/>
        <v>6.8425352232279857E-2</v>
      </c>
      <c r="J151" s="6">
        <f t="shared" si="98"/>
        <v>0.11070620491166214</v>
      </c>
      <c r="K151" s="119">
        <f t="shared" si="99"/>
        <v>0.1092539341098165</v>
      </c>
      <c r="L151" s="119">
        <f t="shared" si="100"/>
        <v>5.1400210621717624E-2</v>
      </c>
    </row>
    <row r="152" spans="1:12" ht="13.5" customHeight="1" x14ac:dyDescent="0.25">
      <c r="A152" s="83" t="str">
        <f>'Sample Data Formatted'!A75</f>
        <v>Test 72</v>
      </c>
      <c r="B152" s="79" t="str">
        <f>'Sample Data Formatted'!B75</f>
        <v>Test compound</v>
      </c>
      <c r="C152" s="80">
        <f>INDEX('Sample Data Formatted'!D75:GW75, MATCH('ISTD Template'!$B$7,'Sample Data Formatted'!$D$3:$GW$3, 0))</f>
        <v>4635</v>
      </c>
      <c r="D152" s="81">
        <f>INDEX('Sample Data Formatted'!D75:GW75, MATCH('ISTD Template'!$B$8,'Sample Data Formatted'!$D$3:$GW$3, 0))</f>
        <v>2255952</v>
      </c>
      <c r="E152" s="79">
        <f>INDEX('Cal Data Formatted'!$B$52:$GW$52, MATCH('ISTD Template'!$B$8,'Cal Data Formatted'!$B$3:$GW$3, 0))</f>
        <v>40</v>
      </c>
      <c r="F152" s="7">
        <f t="shared" si="94"/>
        <v>0.12913219119175695</v>
      </c>
      <c r="G152" s="7">
        <f t="shared" si="95"/>
        <v>0.96779683122151849</v>
      </c>
      <c r="H152" s="7">
        <f t="shared" si="96"/>
        <v>0.14975941502407292</v>
      </c>
      <c r="I152" s="7">
        <f t="shared" si="97"/>
        <v>8.0469489844800582E-2</v>
      </c>
      <c r="J152" s="6">
        <f t="shared" si="98"/>
        <v>0.1226898553235368</v>
      </c>
      <c r="K152" s="119">
        <f t="shared" si="99"/>
        <v>0.12123805506247623</v>
      </c>
      <c r="L152" s="119">
        <f t="shared" si="100"/>
        <v>6.3812571670918569E-2</v>
      </c>
    </row>
    <row r="153" spans="1:12" ht="13.5" customHeight="1" x14ac:dyDescent="0.25">
      <c r="A153" s="83" t="str">
        <f>'Sample Data Formatted'!A76</f>
        <v>Test 73</v>
      </c>
      <c r="B153" s="79" t="str">
        <f>'Sample Data Formatted'!B76</f>
        <v>Test compound</v>
      </c>
      <c r="C153" s="80">
        <f>INDEX('Sample Data Formatted'!D76:GW76, MATCH('ISTD Template'!$B$7,'Sample Data Formatted'!$D$3:$GW$3, 0))</f>
        <v>16646</v>
      </c>
      <c r="D153" s="81">
        <f>INDEX('Sample Data Formatted'!D76:GW76, MATCH('ISTD Template'!$B$8,'Sample Data Formatted'!$D$3:$GW$3, 0))</f>
        <v>4383314</v>
      </c>
      <c r="E153" s="79">
        <f>INDEX('Cal Data Formatted'!$B$52:$GW$52, MATCH('ISTD Template'!$B$8,'Cal Data Formatted'!$B$3:$GW$3, 0))</f>
        <v>40</v>
      </c>
      <c r="F153" s="7">
        <f t="shared" si="94"/>
        <v>0.23868325102588955</v>
      </c>
      <c r="G153" s="7">
        <f t="shared" si="95"/>
        <v>1.0758762898444876</v>
      </c>
      <c r="H153" s="7">
        <f t="shared" si="96"/>
        <v>0.25839957764089283</v>
      </c>
      <c r="I153" s="7">
        <f t="shared" si="97"/>
        <v>0.19162550437060433</v>
      </c>
      <c r="J153" s="6">
        <f t="shared" si="98"/>
        <v>0.23328693639379228</v>
      </c>
      <c r="K153" s="119">
        <f t="shared" si="99"/>
        <v>0.23183947754074841</v>
      </c>
      <c r="L153" s="119">
        <f t="shared" si="100"/>
        <v>0.17836469418992043</v>
      </c>
    </row>
    <row r="154" spans="1:12" ht="13.5" customHeight="1" x14ac:dyDescent="0.25">
      <c r="A154" s="83" t="str">
        <f>'Sample Data Formatted'!A77</f>
        <v>Test 74</v>
      </c>
      <c r="B154" s="79" t="str">
        <f>'Sample Data Formatted'!B77</f>
        <v>Test compound</v>
      </c>
      <c r="C154" s="80">
        <f>INDEX('Sample Data Formatted'!D77:GW77, MATCH('ISTD Template'!$B$7,'Sample Data Formatted'!$D$3:$GW$3, 0))</f>
        <v>2784</v>
      </c>
      <c r="D154" s="81">
        <f>INDEX('Sample Data Formatted'!D77:GW77, MATCH('ISTD Template'!$B$8,'Sample Data Formatted'!$D$3:$GW$3, 0))</f>
        <v>2324682</v>
      </c>
      <c r="E154" s="79">
        <f>INDEX('Cal Data Formatted'!$B$52:$GW$52, MATCH('ISTD Template'!$B$8,'Cal Data Formatted'!$B$3:$GW$3, 0))</f>
        <v>40</v>
      </c>
      <c r="F154" s="7">
        <f t="shared" si="94"/>
        <v>7.5269722504640993E-2</v>
      </c>
      <c r="G154" s="7">
        <f t="shared" si="95"/>
        <v>0.91465789797327668</v>
      </c>
      <c r="H154" s="7">
        <f t="shared" si="96"/>
        <v>9.634480300688758E-2</v>
      </c>
      <c r="I154" s="7">
        <f t="shared" si="97"/>
        <v>2.5817920422782907E-2</v>
      </c>
      <c r="J154" s="6">
        <f t="shared" si="98"/>
        <v>6.8312635119919377E-2</v>
      </c>
      <c r="K154" s="119">
        <f t="shared" si="99"/>
        <v>6.6858699514328407E-2</v>
      </c>
      <c r="L154" s="119">
        <f t="shared" si="100"/>
        <v>7.4897667976708427E-3</v>
      </c>
    </row>
    <row r="155" spans="1:12" ht="13.5" customHeight="1" x14ac:dyDescent="0.25">
      <c r="A155" s="83" t="str">
        <f>'Sample Data Formatted'!A78</f>
        <v>Test 75</v>
      </c>
      <c r="B155" s="79" t="str">
        <f>'Sample Data Formatted'!B78</f>
        <v>Test compound</v>
      </c>
      <c r="C155" s="80">
        <f>INDEX('Sample Data Formatted'!D78:GW78, MATCH('ISTD Template'!$B$7,'Sample Data Formatted'!$D$3:$GW$3, 0))</f>
        <v>21487</v>
      </c>
      <c r="D155" s="81">
        <f>INDEX('Sample Data Formatted'!D78:GW78, MATCH('ISTD Template'!$B$8,'Sample Data Formatted'!$D$3:$GW$3, 0))</f>
        <v>3873673</v>
      </c>
      <c r="E155" s="79">
        <f>INDEX('Cal Data Formatted'!$B$52:$GW$52, MATCH('ISTD Template'!$B$8,'Cal Data Formatted'!$B$3:$GW$3, 0))</f>
        <v>40</v>
      </c>
      <c r="F155" s="7">
        <f t="shared" si="94"/>
        <v>0.34863217407841984</v>
      </c>
      <c r="G155" s="7">
        <f t="shared" si="95"/>
        <v>1.1843482671826155</v>
      </c>
      <c r="H155" s="7">
        <f t="shared" si="96"/>
        <v>0.36743429531552246</v>
      </c>
      <c r="I155" s="7">
        <f t="shared" si="97"/>
        <v>0.30318521092595535</v>
      </c>
      <c r="J155" s="6">
        <f t="shared" si="98"/>
        <v>0.34428442098131329</v>
      </c>
      <c r="K155" s="119">
        <f t="shared" si="99"/>
        <v>0.34284131704315046</v>
      </c>
      <c r="L155" s="119">
        <f t="shared" si="100"/>
        <v>0.29332876694680632</v>
      </c>
    </row>
    <row r="156" spans="1:12" ht="13.5" customHeight="1" x14ac:dyDescent="0.25">
      <c r="A156" s="83" t="str">
        <f>'Sample Data Formatted'!A79</f>
        <v>Test 76</v>
      </c>
      <c r="B156" s="79" t="str">
        <f>'Sample Data Formatted'!B79</f>
        <v>Test compound</v>
      </c>
      <c r="C156" s="80">
        <f>INDEX('Sample Data Formatted'!D79:GW79, MATCH('ISTD Template'!$B$7,'Sample Data Formatted'!$D$3:$GW$3, 0))</f>
        <v>13604</v>
      </c>
      <c r="D156" s="81">
        <f>INDEX('Sample Data Formatted'!D79:GW79, MATCH('ISTD Template'!$B$8,'Sample Data Formatted'!$D$3:$GW$3, 0))</f>
        <v>1302231</v>
      </c>
      <c r="E156" s="79">
        <f>INDEX('Cal Data Formatted'!$B$52:$GW$52, MATCH('ISTD Template'!$B$8,'Cal Data Formatted'!$B$3:$GW$3, 0))</f>
        <v>40</v>
      </c>
      <c r="F156" s="7">
        <f t="shared" si="94"/>
        <v>0.65658843741905926</v>
      </c>
      <c r="G156" s="7">
        <f t="shared" si="95"/>
        <v>1.4881677489092415</v>
      </c>
      <c r="H156" s="7">
        <f t="shared" si="96"/>
        <v>0.67282995811285617</v>
      </c>
      <c r="I156" s="7">
        <f t="shared" si="97"/>
        <v>0.61565312253751425</v>
      </c>
      <c r="J156" s="6">
        <f t="shared" si="98"/>
        <v>0.65517089214260826</v>
      </c>
      <c r="K156" s="119">
        <f t="shared" si="99"/>
        <v>0.65373997383848703</v>
      </c>
      <c r="L156" s="119">
        <f t="shared" si="100"/>
        <v>0.61531024772424647</v>
      </c>
    </row>
    <row r="157" spans="1:12" ht="13.5" customHeight="1" x14ac:dyDescent="0.25">
      <c r="A157" s="83" t="str">
        <f>'Sample Data Formatted'!A80</f>
        <v>Test 77</v>
      </c>
      <c r="B157" s="79" t="str">
        <f>'Sample Data Formatted'!B80</f>
        <v>Test compound</v>
      </c>
      <c r="C157" s="80">
        <f>INDEX('Sample Data Formatted'!D80:GW80, MATCH('ISTD Template'!$B$7,'Sample Data Formatted'!$D$3:$GW$3, 0))</f>
        <v>24307</v>
      </c>
      <c r="D157" s="81">
        <f>INDEX('Sample Data Formatted'!D80:GW80, MATCH('ISTD Template'!$B$8,'Sample Data Formatted'!$D$3:$GW$3, 0))</f>
        <v>1110298</v>
      </c>
      <c r="E157" s="79">
        <f>INDEX('Cal Data Formatted'!$B$52:$GW$52, MATCH('ISTD Template'!$B$8,'Cal Data Formatted'!$B$3:$GW$3, 0))</f>
        <v>40</v>
      </c>
      <c r="F157" s="7">
        <f t="shared" ref="F157:F180" si="101">C157*E157/D157/$E$32</f>
        <v>1.3759620006954385</v>
      </c>
      <c r="G157" s="7">
        <f t="shared" ref="G157:G180" si="102">(((C157/D157)-$E$37)/$E$36)*E157</f>
        <v>2.1978779551300209</v>
      </c>
      <c r="H157" s="7">
        <f t="shared" ref="H157:H180" si="103">(((C157/D157)-$F$37)/$F$36)*E157</f>
        <v>1.3862220605253341</v>
      </c>
      <c r="I157" s="7">
        <f t="shared" ref="I157:I180" si="104">(((C157/D157)-$G$37)/$G$36)*E157</f>
        <v>1.3455657164466661</v>
      </c>
      <c r="J157" s="6">
        <f t="shared" ref="J157:J180" si="105">(SQRT($E$44^2-(4*$E$43*($E$45-(C157/D157))))-$E$44)/(2*$E$43)*E157</f>
        <v>1.3813507694594294</v>
      </c>
      <c r="K157" s="119">
        <f t="shared" ref="K157:K180" si="106">(SQRT($F$44^2-(4*$F$43*($F$45-(C157/D157))))-$F$44)/(2*$F$43)*E157</f>
        <v>1.3799482470903892</v>
      </c>
      <c r="L157" s="119">
        <f t="shared" ref="L157:L180" si="107">(SQRT($G$44^2-(4*$G$43*($G$45-(C157/D157))))-$G$44)/(2*$G$43)*E157</f>
        <v>1.3673214214395766</v>
      </c>
    </row>
    <row r="158" spans="1:12" ht="13.5" customHeight="1" x14ac:dyDescent="0.25">
      <c r="A158" s="83" t="str">
        <f>'Sample Data Formatted'!A81</f>
        <v>Test 78</v>
      </c>
      <c r="B158" s="79" t="str">
        <f>'Sample Data Formatted'!B81</f>
        <v>Test compound</v>
      </c>
      <c r="C158" s="80">
        <f>INDEX('Sample Data Formatted'!D81:GW81, MATCH('ISTD Template'!$B$7,'Sample Data Formatted'!$D$3:$GW$3, 0))</f>
        <v>8921</v>
      </c>
      <c r="D158" s="81">
        <f>INDEX('Sample Data Formatted'!D81:GW81, MATCH('ISTD Template'!$B$8,'Sample Data Formatted'!$D$3:$GW$3, 0))</f>
        <v>1247427</v>
      </c>
      <c r="E158" s="79">
        <f>INDEX('Cal Data Formatted'!$B$52:$GW$52, MATCH('ISTD Template'!$B$8,'Cal Data Formatted'!$B$3:$GW$3, 0))</f>
        <v>40</v>
      </c>
      <c r="F158" s="7">
        <f t="shared" si="101"/>
        <v>0.44948275729287984</v>
      </c>
      <c r="G158" s="7">
        <f t="shared" si="102"/>
        <v>1.2838441228332376</v>
      </c>
      <c r="H158" s="7">
        <f t="shared" si="103"/>
        <v>0.46744632419966842</v>
      </c>
      <c r="I158" s="7">
        <f t="shared" si="104"/>
        <v>0.40551328433478584</v>
      </c>
      <c r="J158" s="6">
        <f t="shared" si="105"/>
        <v>0.44609568797625154</v>
      </c>
      <c r="K158" s="119">
        <f t="shared" si="106"/>
        <v>0.44465657658848773</v>
      </c>
      <c r="L158" s="119">
        <f t="shared" si="107"/>
        <v>0.39877590336822732</v>
      </c>
    </row>
    <row r="159" spans="1:12" ht="13.5" customHeight="1" x14ac:dyDescent="0.25">
      <c r="A159" s="83" t="str">
        <f>'Sample Data Formatted'!A82</f>
        <v>Test 79</v>
      </c>
      <c r="B159" s="79" t="str">
        <f>'Sample Data Formatted'!B82</f>
        <v>Test compound</v>
      </c>
      <c r="C159" s="80">
        <f>INDEX('Sample Data Formatted'!D82:GW82, MATCH('ISTD Template'!$B$7,'Sample Data Formatted'!$D$3:$GW$3, 0))</f>
        <v>11071</v>
      </c>
      <c r="D159" s="81">
        <f>INDEX('Sample Data Formatted'!D82:GW82, MATCH('ISTD Template'!$B$8,'Sample Data Formatted'!$D$3:$GW$3, 0))</f>
        <v>1329463</v>
      </c>
      <c r="E159" s="79">
        <f>INDEX('Cal Data Formatted'!$B$52:$GW$52, MATCH('ISTD Template'!$B$8,'Cal Data Formatted'!$B$3:$GW$3, 0))</f>
        <v>40</v>
      </c>
      <c r="F159" s="7">
        <f t="shared" si="101"/>
        <v>0.52338977332008974</v>
      </c>
      <c r="G159" s="7">
        <f t="shared" si="102"/>
        <v>1.3567583446833416</v>
      </c>
      <c r="H159" s="7">
        <f t="shared" si="103"/>
        <v>0.54073881677689073</v>
      </c>
      <c r="I159" s="7">
        <f t="shared" si="104"/>
        <v>0.48050305950919037</v>
      </c>
      <c r="J159" s="6">
        <f t="shared" si="105"/>
        <v>0.52070605487636512</v>
      </c>
      <c r="K159" s="119">
        <f t="shared" si="106"/>
        <v>0.51926986816474929</v>
      </c>
      <c r="L159" s="119">
        <f t="shared" si="107"/>
        <v>0.47604926185969598</v>
      </c>
    </row>
    <row r="160" spans="1:12" ht="13.5" customHeight="1" x14ac:dyDescent="0.25">
      <c r="A160" s="83" t="str">
        <f>'Sample Data Formatted'!A83</f>
        <v>Test 80</v>
      </c>
      <c r="B160" s="79" t="str">
        <f>'Sample Data Formatted'!B83</f>
        <v>Test compound</v>
      </c>
      <c r="C160" s="80">
        <f>INDEX('Sample Data Formatted'!D83:GW83, MATCH('ISTD Template'!$B$7,'Sample Data Formatted'!$D$3:$GW$3, 0))</f>
        <v>8660</v>
      </c>
      <c r="D160" s="81">
        <f>INDEX('Sample Data Formatted'!D83:GW83, MATCH('ISTD Template'!$B$8,'Sample Data Formatted'!$D$3:$GW$3, 0))</f>
        <v>1365985</v>
      </c>
      <c r="E160" s="79">
        <f>INDEX('Cal Data Formatted'!$B$52:$GW$52, MATCH('ISTD Template'!$B$8,'Cal Data Formatted'!$B$3:$GW$3, 0))</f>
        <v>40</v>
      </c>
      <c r="F160" s="7">
        <f t="shared" si="101"/>
        <v>0.39846171380579137</v>
      </c>
      <c r="G160" s="7">
        <f t="shared" si="102"/>
        <v>1.2335084458729917</v>
      </c>
      <c r="H160" s="7">
        <f t="shared" si="103"/>
        <v>0.41684951144669741</v>
      </c>
      <c r="I160" s="7">
        <f t="shared" si="104"/>
        <v>0.35374476781327352</v>
      </c>
      <c r="J160" s="6">
        <f t="shared" si="105"/>
        <v>0.3945887601578697</v>
      </c>
      <c r="K160" s="119">
        <f t="shared" si="106"/>
        <v>0.39314762914768486</v>
      </c>
      <c r="L160" s="119">
        <f t="shared" si="107"/>
        <v>0.3454298594640936</v>
      </c>
    </row>
    <row r="161" spans="1:12" ht="13.5" customHeight="1" x14ac:dyDescent="0.25">
      <c r="A161" s="83" t="str">
        <f>'Sample Data Formatted'!A84</f>
        <v>Test 81</v>
      </c>
      <c r="B161" s="79" t="str">
        <f>'Sample Data Formatted'!B84</f>
        <v>Test compound</v>
      </c>
      <c r="C161" s="80">
        <f>INDEX('Sample Data Formatted'!D84:GW84, MATCH('ISTD Template'!$B$7,'Sample Data Formatted'!$D$3:$GW$3, 0))</f>
        <v>20362</v>
      </c>
      <c r="D161" s="81">
        <f>INDEX('Sample Data Formatted'!D84:GW84, MATCH('ISTD Template'!$B$8,'Sample Data Formatted'!$D$3:$GW$3, 0))</f>
        <v>3953119</v>
      </c>
      <c r="E161" s="79">
        <f>INDEX('Cal Data Formatted'!$B$52:$GW$52, MATCH('ISTD Template'!$B$8,'Cal Data Formatted'!$B$3:$GW$3, 0))</f>
        <v>40</v>
      </c>
      <c r="F161" s="7">
        <f t="shared" si="101"/>
        <v>0.32373912007319916</v>
      </c>
      <c r="G161" s="7">
        <f t="shared" si="102"/>
        <v>1.1597896019864042</v>
      </c>
      <c r="H161" s="7">
        <f t="shared" si="103"/>
        <v>0.34274822254497095</v>
      </c>
      <c r="I161" s="7">
        <f t="shared" si="104"/>
        <v>0.27792746648436473</v>
      </c>
      <c r="J161" s="6">
        <f t="shared" si="105"/>
        <v>0.31915407717025879</v>
      </c>
      <c r="K161" s="119">
        <f t="shared" si="106"/>
        <v>0.3177099874525211</v>
      </c>
      <c r="L161" s="119">
        <f t="shared" si="107"/>
        <v>0.26730061240809999</v>
      </c>
    </row>
    <row r="162" spans="1:12" ht="13.5" customHeight="1" x14ac:dyDescent="0.25">
      <c r="A162" s="83" t="str">
        <f>'Sample Data Formatted'!A85</f>
        <v>Test 82</v>
      </c>
      <c r="B162" s="79" t="str">
        <f>'Sample Data Formatted'!B85</f>
        <v>Test compound</v>
      </c>
      <c r="C162" s="80">
        <f>INDEX('Sample Data Formatted'!D85:GW85, MATCH('ISTD Template'!$B$7,'Sample Data Formatted'!$D$3:$GW$3, 0))</f>
        <v>20054</v>
      </c>
      <c r="D162" s="81">
        <f>INDEX('Sample Data Formatted'!D85:GW85, MATCH('ISTD Template'!$B$8,'Sample Data Formatted'!$D$3:$GW$3, 0))</f>
        <v>4705178</v>
      </c>
      <c r="E162" s="79">
        <f>INDEX('Cal Data Formatted'!$B$52:$GW$52, MATCH('ISTD Template'!$B$8,'Cal Data Formatted'!$B$3:$GW$3, 0))</f>
        <v>40</v>
      </c>
      <c r="F162" s="7">
        <f t="shared" si="101"/>
        <v>0.26787956791990497</v>
      </c>
      <c r="G162" s="7">
        <f t="shared" si="102"/>
        <v>1.1046804121274438</v>
      </c>
      <c r="H162" s="7">
        <f t="shared" si="103"/>
        <v>0.2873531324488563</v>
      </c>
      <c r="I162" s="7">
        <f t="shared" si="104"/>
        <v>0.22124955574614386</v>
      </c>
      <c r="J162" s="6">
        <f t="shared" si="105"/>
        <v>0.26276181584763142</v>
      </c>
      <c r="K162" s="119">
        <f t="shared" si="106"/>
        <v>0.26131551363808336</v>
      </c>
      <c r="L162" s="119">
        <f t="shared" si="107"/>
        <v>0.20889315396475897</v>
      </c>
    </row>
    <row r="163" spans="1:12" ht="13.5" customHeight="1" x14ac:dyDescent="0.25">
      <c r="A163" s="83" t="str">
        <f>'Sample Data Formatted'!A86</f>
        <v>Test 83</v>
      </c>
      <c r="B163" s="79" t="str">
        <f>'Sample Data Formatted'!B86</f>
        <v>Test compound</v>
      </c>
      <c r="C163" s="80">
        <f>INDEX('Sample Data Formatted'!D86:GW86, MATCH('ISTD Template'!$B$7,'Sample Data Formatted'!$D$3:$GW$3, 0))</f>
        <v>4003</v>
      </c>
      <c r="D163" s="81">
        <f>INDEX('Sample Data Formatted'!D86:GW86, MATCH('ISTD Template'!$B$8,'Sample Data Formatted'!$D$3:$GW$3, 0))</f>
        <v>2145572</v>
      </c>
      <c r="E163" s="79">
        <f>INDEX('Cal Data Formatted'!$B$52:$GW$52, MATCH('ISTD Template'!$B$8,'Cal Data Formatted'!$B$3:$GW$3, 0))</f>
        <v>40</v>
      </c>
      <c r="F163" s="7">
        <f t="shared" si="101"/>
        <v>0.1172619559564563</v>
      </c>
      <c r="G163" s="7">
        <f t="shared" si="102"/>
        <v>0.956086049053815</v>
      </c>
      <c r="H163" s="7">
        <f t="shared" si="103"/>
        <v>0.13798787864445702</v>
      </c>
      <c r="I163" s="7">
        <f t="shared" si="104"/>
        <v>6.8425352232279857E-2</v>
      </c>
      <c r="J163" s="6">
        <f t="shared" si="105"/>
        <v>0.11070620491166214</v>
      </c>
      <c r="K163" s="119">
        <f t="shared" si="106"/>
        <v>0.1092539341098165</v>
      </c>
      <c r="L163" s="119">
        <f t="shared" si="107"/>
        <v>5.1400210621717624E-2</v>
      </c>
    </row>
    <row r="164" spans="1:12" ht="13.5" customHeight="1" x14ac:dyDescent="0.25">
      <c r="A164" s="83" t="str">
        <f>'Sample Data Formatted'!A87</f>
        <v>Test 84</v>
      </c>
      <c r="B164" s="79" t="str">
        <f>'Sample Data Formatted'!B87</f>
        <v>Test compound</v>
      </c>
      <c r="C164" s="80">
        <f>INDEX('Sample Data Formatted'!D87:GW87, MATCH('ISTD Template'!$B$7,'Sample Data Formatted'!$D$3:$GW$3, 0))</f>
        <v>4635</v>
      </c>
      <c r="D164" s="81">
        <f>INDEX('Sample Data Formatted'!D87:GW87, MATCH('ISTD Template'!$B$8,'Sample Data Formatted'!$D$3:$GW$3, 0))</f>
        <v>2255952</v>
      </c>
      <c r="E164" s="79">
        <f>INDEX('Cal Data Formatted'!$B$52:$GW$52, MATCH('ISTD Template'!$B$8,'Cal Data Formatted'!$B$3:$GW$3, 0))</f>
        <v>40</v>
      </c>
      <c r="F164" s="7">
        <f t="shared" si="101"/>
        <v>0.12913219119175695</v>
      </c>
      <c r="G164" s="7">
        <f t="shared" si="102"/>
        <v>0.96779683122151849</v>
      </c>
      <c r="H164" s="7">
        <f t="shared" si="103"/>
        <v>0.14975941502407292</v>
      </c>
      <c r="I164" s="7">
        <f t="shared" si="104"/>
        <v>8.0469489844800582E-2</v>
      </c>
      <c r="J164" s="6">
        <f t="shared" si="105"/>
        <v>0.1226898553235368</v>
      </c>
      <c r="K164" s="119">
        <f t="shared" si="106"/>
        <v>0.12123805506247623</v>
      </c>
      <c r="L164" s="119">
        <f t="shared" si="107"/>
        <v>6.3812571670918569E-2</v>
      </c>
    </row>
    <row r="165" spans="1:12" ht="13.5" customHeight="1" x14ac:dyDescent="0.25">
      <c r="A165" s="83" t="str">
        <f>'Sample Data Formatted'!A88</f>
        <v>Test 85</v>
      </c>
      <c r="B165" s="79" t="str">
        <f>'Sample Data Formatted'!B88</f>
        <v>Test compound</v>
      </c>
      <c r="C165" s="80">
        <f>INDEX('Sample Data Formatted'!D88:GW88, MATCH('ISTD Template'!$B$7,'Sample Data Formatted'!$D$3:$GW$3, 0))</f>
        <v>16646</v>
      </c>
      <c r="D165" s="81">
        <f>INDEX('Sample Data Formatted'!D88:GW88, MATCH('ISTD Template'!$B$8,'Sample Data Formatted'!$D$3:$GW$3, 0))</f>
        <v>4383314</v>
      </c>
      <c r="E165" s="79">
        <f>INDEX('Cal Data Formatted'!$B$52:$GW$52, MATCH('ISTD Template'!$B$8,'Cal Data Formatted'!$B$3:$GW$3, 0))</f>
        <v>40</v>
      </c>
      <c r="F165" s="7">
        <f t="shared" si="101"/>
        <v>0.23868325102588955</v>
      </c>
      <c r="G165" s="7">
        <f t="shared" si="102"/>
        <v>1.0758762898444876</v>
      </c>
      <c r="H165" s="7">
        <f t="shared" si="103"/>
        <v>0.25839957764089283</v>
      </c>
      <c r="I165" s="7">
        <f t="shared" si="104"/>
        <v>0.19162550437060433</v>
      </c>
      <c r="J165" s="6">
        <f t="shared" si="105"/>
        <v>0.23328693639379228</v>
      </c>
      <c r="K165" s="119">
        <f t="shared" si="106"/>
        <v>0.23183947754074841</v>
      </c>
      <c r="L165" s="119">
        <f t="shared" si="107"/>
        <v>0.17836469418992043</v>
      </c>
    </row>
    <row r="166" spans="1:12" ht="13.5" customHeight="1" x14ac:dyDescent="0.25">
      <c r="A166" s="83" t="str">
        <f>'Sample Data Formatted'!A89</f>
        <v>Test 86</v>
      </c>
      <c r="B166" s="79" t="str">
        <f>'Sample Data Formatted'!B89</f>
        <v>Test compound</v>
      </c>
      <c r="C166" s="80">
        <f>INDEX('Sample Data Formatted'!D89:GW89, MATCH('ISTD Template'!$B$7,'Sample Data Formatted'!$D$3:$GW$3, 0))</f>
        <v>2784</v>
      </c>
      <c r="D166" s="81">
        <f>INDEX('Sample Data Formatted'!D89:GW89, MATCH('ISTD Template'!$B$8,'Sample Data Formatted'!$D$3:$GW$3, 0))</f>
        <v>2324682</v>
      </c>
      <c r="E166" s="79">
        <f>INDEX('Cal Data Formatted'!$B$52:$GW$52, MATCH('ISTD Template'!$B$8,'Cal Data Formatted'!$B$3:$GW$3, 0))</f>
        <v>40</v>
      </c>
      <c r="F166" s="7">
        <f t="shared" si="101"/>
        <v>7.5269722504640993E-2</v>
      </c>
      <c r="G166" s="7">
        <f t="shared" si="102"/>
        <v>0.91465789797327668</v>
      </c>
      <c r="H166" s="7">
        <f t="shared" si="103"/>
        <v>9.634480300688758E-2</v>
      </c>
      <c r="I166" s="7">
        <f t="shared" si="104"/>
        <v>2.5817920422782907E-2</v>
      </c>
      <c r="J166" s="6">
        <f t="shared" si="105"/>
        <v>6.8312635119919377E-2</v>
      </c>
      <c r="K166" s="119">
        <f t="shared" si="106"/>
        <v>6.6858699514328407E-2</v>
      </c>
      <c r="L166" s="119">
        <f t="shared" si="107"/>
        <v>7.4897667976708427E-3</v>
      </c>
    </row>
    <row r="167" spans="1:12" ht="13.5" customHeight="1" x14ac:dyDescent="0.25">
      <c r="A167" s="83" t="str">
        <f>'Sample Data Formatted'!A90</f>
        <v>Test 87</v>
      </c>
      <c r="B167" s="79" t="str">
        <f>'Sample Data Formatted'!B90</f>
        <v>Test compound</v>
      </c>
      <c r="C167" s="80">
        <f>INDEX('Sample Data Formatted'!D90:GW90, MATCH('ISTD Template'!$B$7,'Sample Data Formatted'!$D$3:$GW$3, 0))</f>
        <v>21487</v>
      </c>
      <c r="D167" s="81">
        <f>INDEX('Sample Data Formatted'!D90:GW90, MATCH('ISTD Template'!$B$8,'Sample Data Formatted'!$D$3:$GW$3, 0))</f>
        <v>3873673</v>
      </c>
      <c r="E167" s="79">
        <f>INDEX('Cal Data Formatted'!$B$52:$GW$52, MATCH('ISTD Template'!$B$8,'Cal Data Formatted'!$B$3:$GW$3, 0))</f>
        <v>40</v>
      </c>
      <c r="F167" s="7">
        <f t="shared" si="101"/>
        <v>0.34863217407841984</v>
      </c>
      <c r="G167" s="7">
        <f t="shared" si="102"/>
        <v>1.1843482671826155</v>
      </c>
      <c r="H167" s="7">
        <f t="shared" si="103"/>
        <v>0.36743429531552246</v>
      </c>
      <c r="I167" s="7">
        <f t="shared" si="104"/>
        <v>0.30318521092595535</v>
      </c>
      <c r="J167" s="6">
        <f t="shared" si="105"/>
        <v>0.34428442098131329</v>
      </c>
      <c r="K167" s="119">
        <f t="shared" si="106"/>
        <v>0.34284131704315046</v>
      </c>
      <c r="L167" s="119">
        <f t="shared" si="107"/>
        <v>0.29332876694680632</v>
      </c>
    </row>
    <row r="168" spans="1:12" ht="13.5" customHeight="1" x14ac:dyDescent="0.25">
      <c r="A168" s="83" t="str">
        <f>'Sample Data Formatted'!A91</f>
        <v>Test 88</v>
      </c>
      <c r="B168" s="79" t="str">
        <f>'Sample Data Formatted'!B91</f>
        <v>Test compound</v>
      </c>
      <c r="C168" s="80">
        <f>INDEX('Sample Data Formatted'!D91:GW91, MATCH('ISTD Template'!$B$7,'Sample Data Formatted'!$D$3:$GW$3, 0))</f>
        <v>13604</v>
      </c>
      <c r="D168" s="81">
        <f>INDEX('Sample Data Formatted'!D91:GW91, MATCH('ISTD Template'!$B$8,'Sample Data Formatted'!$D$3:$GW$3, 0))</f>
        <v>1302231</v>
      </c>
      <c r="E168" s="79">
        <f>INDEX('Cal Data Formatted'!$B$52:$GW$52, MATCH('ISTD Template'!$B$8,'Cal Data Formatted'!$B$3:$GW$3, 0))</f>
        <v>40</v>
      </c>
      <c r="F168" s="7">
        <f t="shared" si="101"/>
        <v>0.65658843741905926</v>
      </c>
      <c r="G168" s="7">
        <f t="shared" si="102"/>
        <v>1.4881677489092415</v>
      </c>
      <c r="H168" s="7">
        <f t="shared" si="103"/>
        <v>0.67282995811285617</v>
      </c>
      <c r="I168" s="7">
        <f t="shared" si="104"/>
        <v>0.61565312253751425</v>
      </c>
      <c r="J168" s="6">
        <f t="shared" si="105"/>
        <v>0.65517089214260826</v>
      </c>
      <c r="K168" s="119">
        <f t="shared" si="106"/>
        <v>0.65373997383848703</v>
      </c>
      <c r="L168" s="119">
        <f t="shared" si="107"/>
        <v>0.61531024772424647</v>
      </c>
    </row>
    <row r="169" spans="1:12" ht="13.5" customHeight="1" x14ac:dyDescent="0.25">
      <c r="A169" s="83" t="str">
        <f>'Sample Data Formatted'!A92</f>
        <v>Test 89</v>
      </c>
      <c r="B169" s="79" t="str">
        <f>'Sample Data Formatted'!B92</f>
        <v>Test compound</v>
      </c>
      <c r="C169" s="80">
        <f>INDEX('Sample Data Formatted'!D92:GW92, MATCH('ISTD Template'!$B$7,'Sample Data Formatted'!$D$3:$GW$3, 0))</f>
        <v>24307</v>
      </c>
      <c r="D169" s="81">
        <f>INDEX('Sample Data Formatted'!D92:GW92, MATCH('ISTD Template'!$B$8,'Sample Data Formatted'!$D$3:$GW$3, 0))</f>
        <v>1110298</v>
      </c>
      <c r="E169" s="79">
        <f>INDEX('Cal Data Formatted'!$B$52:$GW$52, MATCH('ISTD Template'!$B$8,'Cal Data Formatted'!$B$3:$GW$3, 0))</f>
        <v>40</v>
      </c>
      <c r="F169" s="7">
        <f t="shared" si="101"/>
        <v>1.3759620006954385</v>
      </c>
      <c r="G169" s="7">
        <f t="shared" si="102"/>
        <v>2.1978779551300209</v>
      </c>
      <c r="H169" s="7">
        <f t="shared" si="103"/>
        <v>1.3862220605253341</v>
      </c>
      <c r="I169" s="7">
        <f t="shared" si="104"/>
        <v>1.3455657164466661</v>
      </c>
      <c r="J169" s="6">
        <f t="shared" si="105"/>
        <v>1.3813507694594294</v>
      </c>
      <c r="K169" s="119">
        <f t="shared" si="106"/>
        <v>1.3799482470903892</v>
      </c>
      <c r="L169" s="119">
        <f t="shared" si="107"/>
        <v>1.3673214214395766</v>
      </c>
    </row>
    <row r="170" spans="1:12" ht="13.5" customHeight="1" x14ac:dyDescent="0.25">
      <c r="A170" s="83" t="str">
        <f>'Sample Data Formatted'!A93</f>
        <v>Test 90</v>
      </c>
      <c r="B170" s="79" t="str">
        <f>'Sample Data Formatted'!B93</f>
        <v>Test compound</v>
      </c>
      <c r="C170" s="80">
        <f>INDEX('Sample Data Formatted'!D93:GW93, MATCH('ISTD Template'!$B$7,'Sample Data Formatted'!$D$3:$GW$3, 0))</f>
        <v>8921</v>
      </c>
      <c r="D170" s="81">
        <f>INDEX('Sample Data Formatted'!D93:GW93, MATCH('ISTD Template'!$B$8,'Sample Data Formatted'!$D$3:$GW$3, 0))</f>
        <v>1247427</v>
      </c>
      <c r="E170" s="79">
        <f>INDEX('Cal Data Formatted'!$B$52:$GW$52, MATCH('ISTD Template'!$B$8,'Cal Data Formatted'!$B$3:$GW$3, 0))</f>
        <v>40</v>
      </c>
      <c r="F170" s="7">
        <f t="shared" si="101"/>
        <v>0.44948275729287984</v>
      </c>
      <c r="G170" s="7">
        <f t="shared" si="102"/>
        <v>1.2838441228332376</v>
      </c>
      <c r="H170" s="7">
        <f t="shared" si="103"/>
        <v>0.46744632419966842</v>
      </c>
      <c r="I170" s="7">
        <f t="shared" si="104"/>
        <v>0.40551328433478584</v>
      </c>
      <c r="J170" s="6">
        <f t="shared" si="105"/>
        <v>0.44609568797625154</v>
      </c>
      <c r="K170" s="119">
        <f t="shared" si="106"/>
        <v>0.44465657658848773</v>
      </c>
      <c r="L170" s="119">
        <f t="shared" si="107"/>
        <v>0.39877590336822732</v>
      </c>
    </row>
    <row r="171" spans="1:12" ht="13.5" customHeight="1" x14ac:dyDescent="0.25">
      <c r="A171" s="83" t="str">
        <f>'Sample Data Formatted'!A94</f>
        <v>Test 91</v>
      </c>
      <c r="B171" s="79" t="str">
        <f>'Sample Data Formatted'!B94</f>
        <v>Test compound</v>
      </c>
      <c r="C171" s="80">
        <f>INDEX('Sample Data Formatted'!D94:GW94, MATCH('ISTD Template'!$B$7,'Sample Data Formatted'!$D$3:$GW$3, 0))</f>
        <v>11071</v>
      </c>
      <c r="D171" s="81">
        <f>INDEX('Sample Data Formatted'!D94:GW94, MATCH('ISTD Template'!$B$8,'Sample Data Formatted'!$D$3:$GW$3, 0))</f>
        <v>1329463</v>
      </c>
      <c r="E171" s="79">
        <f>INDEX('Cal Data Formatted'!$B$52:$GW$52, MATCH('ISTD Template'!$B$8,'Cal Data Formatted'!$B$3:$GW$3, 0))</f>
        <v>40</v>
      </c>
      <c r="F171" s="7">
        <f t="shared" si="101"/>
        <v>0.52338977332008974</v>
      </c>
      <c r="G171" s="7">
        <f t="shared" si="102"/>
        <v>1.3567583446833416</v>
      </c>
      <c r="H171" s="7">
        <f t="shared" si="103"/>
        <v>0.54073881677689073</v>
      </c>
      <c r="I171" s="7">
        <f t="shared" si="104"/>
        <v>0.48050305950919037</v>
      </c>
      <c r="J171" s="6">
        <f t="shared" si="105"/>
        <v>0.52070605487636512</v>
      </c>
      <c r="K171" s="119">
        <f t="shared" si="106"/>
        <v>0.51926986816474929</v>
      </c>
      <c r="L171" s="119">
        <f t="shared" si="107"/>
        <v>0.47604926185969598</v>
      </c>
    </row>
    <row r="172" spans="1:12" ht="13.5" customHeight="1" x14ac:dyDescent="0.25">
      <c r="A172" s="83" t="str">
        <f>'Sample Data Formatted'!A95</f>
        <v>Test 92</v>
      </c>
      <c r="B172" s="79" t="str">
        <f>'Sample Data Formatted'!B95</f>
        <v>Test compound</v>
      </c>
      <c r="C172" s="80">
        <f>INDEX('Sample Data Formatted'!D95:GW95, MATCH('ISTD Template'!$B$7,'Sample Data Formatted'!$D$3:$GW$3, 0))</f>
        <v>8660</v>
      </c>
      <c r="D172" s="81">
        <f>INDEX('Sample Data Formatted'!D95:GW95, MATCH('ISTD Template'!$B$8,'Sample Data Formatted'!$D$3:$GW$3, 0))</f>
        <v>1365985</v>
      </c>
      <c r="E172" s="79">
        <f>INDEX('Cal Data Formatted'!$B$52:$GW$52, MATCH('ISTD Template'!$B$8,'Cal Data Formatted'!$B$3:$GW$3, 0))</f>
        <v>40</v>
      </c>
      <c r="F172" s="7">
        <f t="shared" si="101"/>
        <v>0.39846171380579137</v>
      </c>
      <c r="G172" s="7">
        <f t="shared" si="102"/>
        <v>1.2335084458729917</v>
      </c>
      <c r="H172" s="7">
        <f t="shared" si="103"/>
        <v>0.41684951144669741</v>
      </c>
      <c r="I172" s="7">
        <f t="shared" si="104"/>
        <v>0.35374476781327352</v>
      </c>
      <c r="J172" s="6">
        <f t="shared" si="105"/>
        <v>0.3945887601578697</v>
      </c>
      <c r="K172" s="119">
        <f t="shared" si="106"/>
        <v>0.39314762914768486</v>
      </c>
      <c r="L172" s="119">
        <f t="shared" si="107"/>
        <v>0.3454298594640936</v>
      </c>
    </row>
    <row r="173" spans="1:12" ht="13.5" customHeight="1" x14ac:dyDescent="0.25">
      <c r="A173" s="83" t="str">
        <f>'Sample Data Formatted'!A96</f>
        <v>Test 93</v>
      </c>
      <c r="B173" s="79" t="str">
        <f>'Sample Data Formatted'!B96</f>
        <v>Test compound</v>
      </c>
      <c r="C173" s="80">
        <f>INDEX('Sample Data Formatted'!D96:GW96, MATCH('ISTD Template'!$B$7,'Sample Data Formatted'!$D$3:$GW$3, 0))</f>
        <v>11406</v>
      </c>
      <c r="D173" s="81">
        <f>INDEX('Sample Data Formatted'!D96:GW96, MATCH('ISTD Template'!$B$8,'Sample Data Formatted'!$D$3:$GW$3, 0))</f>
        <v>1350444</v>
      </c>
      <c r="E173" s="79">
        <f>INDEX('Cal Data Formatted'!$B$52:$GW$52, MATCH('ISTD Template'!$B$8,'Cal Data Formatted'!$B$3:$GW$3, 0))</f>
        <v>40</v>
      </c>
      <c r="F173" s="7">
        <f t="shared" si="101"/>
        <v>0.53084951448497708</v>
      </c>
      <c r="G173" s="7">
        <f t="shared" si="102"/>
        <v>1.3641178790209298</v>
      </c>
      <c r="H173" s="7">
        <f t="shared" si="103"/>
        <v>0.54813653154532649</v>
      </c>
      <c r="I173" s="7">
        <f t="shared" si="104"/>
        <v>0.48807208803833851</v>
      </c>
      <c r="J173" s="6">
        <f t="shared" si="105"/>
        <v>0.52823675650527224</v>
      </c>
      <c r="K173" s="119">
        <f t="shared" si="106"/>
        <v>0.52680086493741096</v>
      </c>
      <c r="L173" s="119">
        <f t="shared" si="107"/>
        <v>0.48384867943119025</v>
      </c>
    </row>
    <row r="174" spans="1:12" ht="13.5" customHeight="1" x14ac:dyDescent="0.25">
      <c r="A174" s="83" t="str">
        <f>'Sample Data Formatted'!A97</f>
        <v>Test 94</v>
      </c>
      <c r="B174" s="79" t="str">
        <f>'Sample Data Formatted'!B97</f>
        <v>Test compound</v>
      </c>
      <c r="C174" s="80">
        <f>INDEX('Sample Data Formatted'!D97:GW97, MATCH('ISTD Template'!$B$7,'Sample Data Formatted'!$D$3:$GW$3, 0))</f>
        <v>8294</v>
      </c>
      <c r="D174" s="81">
        <f>INDEX('Sample Data Formatted'!D97:GW97, MATCH('ISTD Template'!$B$8,'Sample Data Formatted'!$D$3:$GW$3, 0))</f>
        <v>1361010</v>
      </c>
      <c r="E174" s="79">
        <f>INDEX('Cal Data Formatted'!$B$52:$GW$52, MATCH('ISTD Template'!$B$8,'Cal Data Formatted'!$B$3:$GW$3, 0))</f>
        <v>40</v>
      </c>
      <c r="F174" s="7">
        <f t="shared" si="101"/>
        <v>0.38301638388600712</v>
      </c>
      <c r="G174" s="7">
        <f t="shared" si="102"/>
        <v>1.2182705933272393</v>
      </c>
      <c r="H174" s="7">
        <f t="shared" si="103"/>
        <v>0.40153260664726986</v>
      </c>
      <c r="I174" s="7">
        <f t="shared" si="104"/>
        <v>0.33807315934578108</v>
      </c>
      <c r="J174" s="6">
        <f t="shared" si="105"/>
        <v>0.37899628751651604</v>
      </c>
      <c r="K174" s="119">
        <f t="shared" si="106"/>
        <v>0.3775545450205261</v>
      </c>
      <c r="L174" s="119">
        <f t="shared" si="107"/>
        <v>0.32928052115808265</v>
      </c>
    </row>
    <row r="175" spans="1:12" ht="13.5" customHeight="1" x14ac:dyDescent="0.25">
      <c r="A175" s="83" t="str">
        <f>'Sample Data Formatted'!A98</f>
        <v>Test 95</v>
      </c>
      <c r="B175" s="79" t="str">
        <f>'Sample Data Formatted'!B98</f>
        <v>Test compound</v>
      </c>
      <c r="C175" s="80">
        <f>INDEX('Sample Data Formatted'!D98:GW98, MATCH('ISTD Template'!$B$7,'Sample Data Formatted'!$D$3:$GW$3, 0))</f>
        <v>20362</v>
      </c>
      <c r="D175" s="81">
        <f>INDEX('Sample Data Formatted'!D98:GW98, MATCH('ISTD Template'!$B$8,'Sample Data Formatted'!$D$3:$GW$3, 0))</f>
        <v>3953119</v>
      </c>
      <c r="E175" s="79">
        <f>INDEX('Cal Data Formatted'!$B$52:$GW$52, MATCH('ISTD Template'!$B$8,'Cal Data Formatted'!$B$3:$GW$3, 0))</f>
        <v>40</v>
      </c>
      <c r="F175" s="7">
        <f t="shared" si="101"/>
        <v>0.32373912007319916</v>
      </c>
      <c r="G175" s="7">
        <f t="shared" si="102"/>
        <v>1.1597896019864042</v>
      </c>
      <c r="H175" s="7">
        <f t="shared" si="103"/>
        <v>0.34274822254497095</v>
      </c>
      <c r="I175" s="7">
        <f t="shared" si="104"/>
        <v>0.27792746648436473</v>
      </c>
      <c r="J175" s="6">
        <f t="shared" si="105"/>
        <v>0.31915407717025879</v>
      </c>
      <c r="K175" s="119">
        <f t="shared" si="106"/>
        <v>0.3177099874525211</v>
      </c>
      <c r="L175" s="119">
        <f t="shared" si="107"/>
        <v>0.26730061240809999</v>
      </c>
    </row>
    <row r="176" spans="1:12" ht="13.5" customHeight="1" x14ac:dyDescent="0.25">
      <c r="A176" s="83" t="str">
        <f>'Sample Data Formatted'!A99</f>
        <v>Test 96</v>
      </c>
      <c r="B176" s="79" t="str">
        <f>'Sample Data Formatted'!B99</f>
        <v>Test compound</v>
      </c>
      <c r="C176" s="80">
        <f>INDEX('Sample Data Formatted'!D99:GW99, MATCH('ISTD Template'!$B$7,'Sample Data Formatted'!$D$3:$GW$3, 0))</f>
        <v>20054</v>
      </c>
      <c r="D176" s="81">
        <f>INDEX('Sample Data Formatted'!D99:GW99, MATCH('ISTD Template'!$B$8,'Sample Data Formatted'!$D$3:$GW$3, 0))</f>
        <v>4705178</v>
      </c>
      <c r="E176" s="79">
        <f>INDEX('Cal Data Formatted'!$B$52:$GW$52, MATCH('ISTD Template'!$B$8,'Cal Data Formatted'!$B$3:$GW$3, 0))</f>
        <v>40</v>
      </c>
      <c r="F176" s="7">
        <f t="shared" si="101"/>
        <v>0.26787956791990497</v>
      </c>
      <c r="G176" s="7">
        <f t="shared" si="102"/>
        <v>1.1046804121274438</v>
      </c>
      <c r="H176" s="7">
        <f t="shared" si="103"/>
        <v>0.2873531324488563</v>
      </c>
      <c r="I176" s="7">
        <f t="shared" si="104"/>
        <v>0.22124955574614386</v>
      </c>
      <c r="J176" s="6">
        <f t="shared" si="105"/>
        <v>0.26276181584763142</v>
      </c>
      <c r="K176" s="119">
        <f t="shared" si="106"/>
        <v>0.26131551363808336</v>
      </c>
      <c r="L176" s="119">
        <f t="shared" si="107"/>
        <v>0.20889315396475897</v>
      </c>
    </row>
    <row r="177" spans="1:16" ht="13.5" customHeight="1" x14ac:dyDescent="0.25">
      <c r="A177" s="83" t="str">
        <f>'Sample Data Formatted'!A100</f>
        <v>Test 97</v>
      </c>
      <c r="B177" s="79" t="str">
        <f>'Sample Data Formatted'!B100</f>
        <v>Test compound</v>
      </c>
      <c r="C177" s="80">
        <f>INDEX('Sample Data Formatted'!D100:GW100, MATCH('ISTD Template'!$B$7,'Sample Data Formatted'!$D$3:$GW$3, 0))</f>
        <v>4003</v>
      </c>
      <c r="D177" s="81">
        <f>INDEX('Sample Data Formatted'!D100:GW100, MATCH('ISTD Template'!$B$8,'Sample Data Formatted'!$D$3:$GW$3, 0))</f>
        <v>2145572</v>
      </c>
      <c r="E177" s="79">
        <f>INDEX('Cal Data Formatted'!$B$52:$GW$52, MATCH('ISTD Template'!$B$8,'Cal Data Formatted'!$B$3:$GW$3, 0))</f>
        <v>40</v>
      </c>
      <c r="F177" s="7">
        <f t="shared" si="101"/>
        <v>0.1172619559564563</v>
      </c>
      <c r="G177" s="7">
        <f t="shared" si="102"/>
        <v>0.956086049053815</v>
      </c>
      <c r="H177" s="7">
        <f t="shared" si="103"/>
        <v>0.13798787864445702</v>
      </c>
      <c r="I177" s="7">
        <f t="shared" si="104"/>
        <v>6.8425352232279857E-2</v>
      </c>
      <c r="J177" s="6">
        <f t="shared" si="105"/>
        <v>0.11070620491166214</v>
      </c>
      <c r="K177" s="119">
        <f t="shared" si="106"/>
        <v>0.1092539341098165</v>
      </c>
      <c r="L177" s="119">
        <f t="shared" si="107"/>
        <v>5.1400210621717624E-2</v>
      </c>
    </row>
    <row r="178" spans="1:16" ht="13.5" customHeight="1" x14ac:dyDescent="0.25">
      <c r="A178" s="83" t="str">
        <f>'Sample Data Formatted'!A101</f>
        <v>Test 98</v>
      </c>
      <c r="B178" s="79" t="str">
        <f>'Sample Data Formatted'!B101</f>
        <v>Test compound</v>
      </c>
      <c r="C178" s="80">
        <f>INDEX('Sample Data Formatted'!D101:GW101, MATCH('ISTD Template'!$B$7,'Sample Data Formatted'!$D$3:$GW$3, 0))</f>
        <v>20362</v>
      </c>
      <c r="D178" s="81">
        <f>INDEX('Sample Data Formatted'!D101:GW101, MATCH('ISTD Template'!$B$8,'Sample Data Formatted'!$D$3:$GW$3, 0))</f>
        <v>3953119</v>
      </c>
      <c r="E178" s="79">
        <f>INDEX('Cal Data Formatted'!$B$52:$GW$52, MATCH('ISTD Template'!$B$8,'Cal Data Formatted'!$B$3:$GW$3, 0))</f>
        <v>40</v>
      </c>
      <c r="F178" s="7">
        <f t="shared" si="101"/>
        <v>0.32373912007319916</v>
      </c>
      <c r="G178" s="7">
        <f t="shared" si="102"/>
        <v>1.1597896019864042</v>
      </c>
      <c r="H178" s="7">
        <f t="shared" si="103"/>
        <v>0.34274822254497095</v>
      </c>
      <c r="I178" s="7">
        <f t="shared" si="104"/>
        <v>0.27792746648436473</v>
      </c>
      <c r="J178" s="6">
        <f t="shared" si="105"/>
        <v>0.31915407717025879</v>
      </c>
      <c r="K178" s="119">
        <f t="shared" si="106"/>
        <v>0.3177099874525211</v>
      </c>
      <c r="L178" s="119">
        <f t="shared" si="107"/>
        <v>0.26730061240809999</v>
      </c>
    </row>
    <row r="179" spans="1:16" ht="13.5" customHeight="1" x14ac:dyDescent="0.25">
      <c r="A179" s="83" t="str">
        <f>'Sample Data Formatted'!A102</f>
        <v>Test 99</v>
      </c>
      <c r="B179" s="79" t="str">
        <f>'Sample Data Formatted'!B102</f>
        <v>Test compound</v>
      </c>
      <c r="C179" s="80">
        <f>INDEX('Sample Data Formatted'!D102:GW102, MATCH('ISTD Template'!$B$7,'Sample Data Formatted'!$D$3:$GW$3, 0))</f>
        <v>20054</v>
      </c>
      <c r="D179" s="81">
        <f>INDEX('Sample Data Formatted'!D102:GW102, MATCH('ISTD Template'!$B$8,'Sample Data Formatted'!$D$3:$GW$3, 0))</f>
        <v>4705178</v>
      </c>
      <c r="E179" s="79">
        <f>INDEX('Cal Data Formatted'!$B$52:$GW$52, MATCH('ISTD Template'!$B$8,'Cal Data Formatted'!$B$3:$GW$3, 0))</f>
        <v>40</v>
      </c>
      <c r="F179" s="7">
        <f t="shared" si="101"/>
        <v>0.26787956791990497</v>
      </c>
      <c r="G179" s="7">
        <f t="shared" si="102"/>
        <v>1.1046804121274438</v>
      </c>
      <c r="H179" s="7">
        <f t="shared" si="103"/>
        <v>0.2873531324488563</v>
      </c>
      <c r="I179" s="7">
        <f t="shared" si="104"/>
        <v>0.22124955574614386</v>
      </c>
      <c r="J179" s="6">
        <f t="shared" si="105"/>
        <v>0.26276181584763142</v>
      </c>
      <c r="K179" s="119">
        <f t="shared" si="106"/>
        <v>0.26131551363808336</v>
      </c>
      <c r="L179" s="119">
        <f t="shared" si="107"/>
        <v>0.20889315396475897</v>
      </c>
    </row>
    <row r="180" spans="1:16" ht="13.5" customHeight="1" x14ac:dyDescent="0.25">
      <c r="A180" s="83" t="str">
        <f>'Sample Data Formatted'!A103</f>
        <v>Test 100</v>
      </c>
      <c r="B180" s="79" t="str">
        <f>'Sample Data Formatted'!B103</f>
        <v>Test compound</v>
      </c>
      <c r="C180" s="80">
        <f>INDEX('Sample Data Formatted'!D103:GW103, MATCH('ISTD Template'!$B$7,'Sample Data Formatted'!$D$3:$GW$3, 0))</f>
        <v>4003</v>
      </c>
      <c r="D180" s="81">
        <f>INDEX('Sample Data Formatted'!D103:GW103, MATCH('ISTD Template'!$B$8,'Sample Data Formatted'!$D$3:$GW$3, 0))</f>
        <v>2145572</v>
      </c>
      <c r="E180" s="79">
        <f>INDEX('Cal Data Formatted'!$B$52:$GW$52, MATCH('ISTD Template'!$B$8,'Cal Data Formatted'!$B$3:$GW$3, 0))</f>
        <v>40</v>
      </c>
      <c r="F180" s="7">
        <f t="shared" si="101"/>
        <v>0.1172619559564563</v>
      </c>
      <c r="G180" s="7">
        <f t="shared" si="102"/>
        <v>0.956086049053815</v>
      </c>
      <c r="H180" s="7">
        <f t="shared" si="103"/>
        <v>0.13798787864445702</v>
      </c>
      <c r="I180" s="7">
        <f t="shared" si="104"/>
        <v>6.8425352232279857E-2</v>
      </c>
      <c r="J180" s="6">
        <f t="shared" si="105"/>
        <v>0.11070620491166214</v>
      </c>
      <c r="K180" s="119">
        <f t="shared" si="106"/>
        <v>0.1092539341098165</v>
      </c>
      <c r="L180" s="119">
        <f t="shared" si="107"/>
        <v>5.1400210621717624E-2</v>
      </c>
    </row>
    <row r="181" spans="1:16" ht="13.5" customHeight="1" x14ac:dyDescent="0.2">
      <c r="G181" s="3"/>
      <c r="H181" s="3"/>
      <c r="I181" s="3"/>
      <c r="J181" s="3"/>
      <c r="K181" s="3"/>
      <c r="L181" s="3"/>
      <c r="M181" s="3"/>
      <c r="N181" s="3"/>
      <c r="O181" s="3"/>
      <c r="P181" s="3"/>
    </row>
    <row r="182" spans="1:16" ht="13.5" customHeight="1" x14ac:dyDescent="0.2">
      <c r="G182" s="3"/>
      <c r="H182" s="3"/>
      <c r="I182" s="3"/>
      <c r="J182" s="3"/>
      <c r="K182" s="3"/>
      <c r="L182" s="3"/>
      <c r="M182" s="3"/>
      <c r="N182" s="3"/>
      <c r="O182" s="3"/>
      <c r="P182" s="3"/>
    </row>
    <row r="183" spans="1:16" ht="13.5" customHeight="1" x14ac:dyDescent="0.2">
      <c r="G183" s="3"/>
      <c r="H183" s="3"/>
      <c r="I183" s="3"/>
      <c r="J183" s="3"/>
      <c r="K183" s="3"/>
      <c r="L183" s="3"/>
      <c r="M183" s="3"/>
      <c r="N183" s="3"/>
      <c r="O183" s="3"/>
      <c r="P183" s="3"/>
    </row>
    <row r="184" spans="1:16" ht="13.5" customHeight="1" x14ac:dyDescent="0.2">
      <c r="G184" s="3"/>
      <c r="H184" s="3"/>
      <c r="I184" s="3"/>
      <c r="J184" s="3"/>
      <c r="K184" s="3"/>
      <c r="L184" s="3"/>
      <c r="M184" s="3"/>
      <c r="N184" s="3"/>
      <c r="O184" s="3"/>
      <c r="P184" s="3"/>
    </row>
    <row r="185" spans="1:16" ht="13.5" customHeight="1" x14ac:dyDescent="0.2">
      <c r="G185" s="3"/>
      <c r="H185" s="3"/>
      <c r="I185" s="3"/>
      <c r="J185" s="3"/>
      <c r="K185" s="3"/>
      <c r="L185" s="3"/>
      <c r="M185" s="3"/>
      <c r="N185" s="3"/>
      <c r="O185" s="3"/>
      <c r="P185" s="3"/>
    </row>
    <row r="186" spans="1:16" ht="13.5" customHeight="1" x14ac:dyDescent="0.2">
      <c r="G186" s="3"/>
      <c r="H186" s="3"/>
      <c r="I186" s="3"/>
      <c r="J186" s="3"/>
      <c r="K186" s="3"/>
      <c r="L186" s="3"/>
      <c r="M186" s="3"/>
      <c r="N186" s="3"/>
      <c r="O186" s="3"/>
      <c r="P186" s="3"/>
    </row>
    <row r="187" spans="1:16" ht="13.5" customHeight="1" x14ac:dyDescent="0.2">
      <c r="G187" s="3"/>
      <c r="H187" s="3"/>
      <c r="I187" s="3"/>
      <c r="J187" s="3"/>
      <c r="K187" s="3"/>
      <c r="L187" s="3"/>
      <c r="M187" s="3"/>
      <c r="N187" s="3"/>
      <c r="O187" s="3"/>
      <c r="P187" s="3"/>
    </row>
    <row r="188" spans="1:16" ht="13.5" customHeight="1" x14ac:dyDescent="0.2">
      <c r="G188" s="3"/>
      <c r="H188" s="3"/>
      <c r="I188" s="3"/>
      <c r="J188" s="3"/>
      <c r="K188" s="3"/>
      <c r="L188" s="3"/>
      <c r="M188" s="3"/>
      <c r="N188" s="3"/>
      <c r="O188" s="3"/>
      <c r="P188" s="3"/>
    </row>
    <row r="189" spans="1:16" ht="13.5" customHeight="1" x14ac:dyDescent="0.2">
      <c r="G189" s="3"/>
      <c r="H189" s="3"/>
      <c r="I189" s="3"/>
      <c r="J189" s="3"/>
      <c r="K189" s="3"/>
      <c r="L189" s="3"/>
      <c r="M189" s="3"/>
      <c r="N189" s="3"/>
      <c r="O189" s="3"/>
      <c r="P189" s="3"/>
    </row>
    <row r="190" spans="1:16" ht="13.5" customHeight="1" x14ac:dyDescent="0.2">
      <c r="G190" s="3"/>
      <c r="H190" s="3"/>
      <c r="I190" s="3"/>
      <c r="J190" s="3"/>
      <c r="K190" s="3"/>
      <c r="L190" s="3"/>
      <c r="M190" s="3"/>
      <c r="N190" s="3"/>
      <c r="O190" s="3"/>
      <c r="P190" s="3"/>
    </row>
    <row r="191" spans="1:16" ht="13.5" customHeight="1" x14ac:dyDescent="0.2">
      <c r="G191" s="3"/>
      <c r="H191" s="3"/>
      <c r="I191" s="3"/>
      <c r="J191" s="3"/>
      <c r="K191" s="3"/>
      <c r="L191" s="3"/>
      <c r="M191" s="3"/>
      <c r="N191" s="3"/>
      <c r="O191" s="3"/>
      <c r="P191" s="3"/>
    </row>
    <row r="192" spans="1:16" ht="13.5" customHeight="1" x14ac:dyDescent="0.2">
      <c r="G192" s="3"/>
      <c r="H192" s="3"/>
      <c r="I192" s="3"/>
      <c r="J192" s="3"/>
      <c r="K192" s="3"/>
      <c r="L192" s="3"/>
      <c r="M192" s="3"/>
      <c r="N192" s="3"/>
      <c r="O192" s="3"/>
      <c r="P192" s="3"/>
    </row>
    <row r="193" spans="7:16" ht="13.5" customHeight="1" x14ac:dyDescent="0.2">
      <c r="G193" s="3"/>
      <c r="H193" s="3"/>
      <c r="I193" s="3"/>
      <c r="J193" s="3"/>
      <c r="K193" s="3"/>
      <c r="L193" s="3"/>
      <c r="M193" s="3"/>
      <c r="N193" s="3"/>
      <c r="O193" s="3"/>
      <c r="P193" s="3"/>
    </row>
    <row r="194" spans="7:16" ht="13.5" customHeight="1" x14ac:dyDescent="0.2">
      <c r="G194" s="3"/>
      <c r="H194" s="3"/>
      <c r="I194" s="3"/>
      <c r="J194" s="3"/>
      <c r="K194" s="3"/>
      <c r="L194" s="3"/>
      <c r="M194" s="3"/>
      <c r="N194" s="3"/>
      <c r="O194" s="3"/>
      <c r="P194" s="3"/>
    </row>
  </sheetData>
  <mergeCells count="61">
    <mergeCell ref="BP16:BQ16"/>
    <mergeCell ref="BP17:BQ17"/>
    <mergeCell ref="BR16:BS16"/>
    <mergeCell ref="BR17:BS17"/>
    <mergeCell ref="H43:J43"/>
    <mergeCell ref="H35:J35"/>
    <mergeCell ref="H36:J36"/>
    <mergeCell ref="H37:J37"/>
    <mergeCell ref="H38:J38"/>
    <mergeCell ref="H39:J39"/>
    <mergeCell ref="H40:J40"/>
    <mergeCell ref="AG39:AI39"/>
    <mergeCell ref="AP39:AR39"/>
    <mergeCell ref="AG32:AK32"/>
    <mergeCell ref="AP32:AT32"/>
    <mergeCell ref="BA16:BC16"/>
    <mergeCell ref="A1:L1"/>
    <mergeCell ref="A15:H15"/>
    <mergeCell ref="A16:A18"/>
    <mergeCell ref="B16:B18"/>
    <mergeCell ref="C16:C18"/>
    <mergeCell ref="D16:D18"/>
    <mergeCell ref="E16:E17"/>
    <mergeCell ref="F16:F17"/>
    <mergeCell ref="G16:G17"/>
    <mergeCell ref="H16:H17"/>
    <mergeCell ref="BJ16:BL16"/>
    <mergeCell ref="BM16:BO16"/>
    <mergeCell ref="A49:L49"/>
    <mergeCell ref="BJ17:BL17"/>
    <mergeCell ref="BM17:BO17"/>
    <mergeCell ref="AX16:AZ16"/>
    <mergeCell ref="AG16:AO16"/>
    <mergeCell ref="AG17:AO17"/>
    <mergeCell ref="H44:J44"/>
    <mergeCell ref="H45:J45"/>
    <mergeCell ref="H46:J46"/>
    <mergeCell ref="H47:J47"/>
    <mergeCell ref="H42:J42"/>
    <mergeCell ref="K46:M47"/>
    <mergeCell ref="A51:E51"/>
    <mergeCell ref="G51:I51"/>
    <mergeCell ref="J51:L51"/>
    <mergeCell ref="AP45:AT45"/>
    <mergeCell ref="BG17:BI17"/>
    <mergeCell ref="A29:D29"/>
    <mergeCell ref="AP17:AW17"/>
    <mergeCell ref="AX17:AZ17"/>
    <mergeCell ref="BA17:BC17"/>
    <mergeCell ref="BD17:BF17"/>
    <mergeCell ref="Q16:T17"/>
    <mergeCell ref="U16:Z17"/>
    <mergeCell ref="AA16:AF17"/>
    <mergeCell ref="AP16:AW16"/>
    <mergeCell ref="BD16:BF16"/>
    <mergeCell ref="BG16:BI16"/>
    <mergeCell ref="C63:I63"/>
    <mergeCell ref="A78:L78"/>
    <mergeCell ref="A80:E80"/>
    <mergeCell ref="G80:I80"/>
    <mergeCell ref="J80:L80"/>
  </mergeCells>
  <conditionalFormatting sqref="C65:I74">
    <cfRule type="cellIs" dxfId="5" priority="1" operator="between">
      <formula>0.2</formula>
      <formula>0.3</formula>
    </cfRule>
    <cfRule type="cellIs" dxfId="4" priority="2" operator="greaterThan">
      <formula>0.3</formula>
    </cfRule>
    <cfRule type="cellIs" dxfId="3" priority="3" operator="lessThan">
      <formula>0.2</formula>
    </cfRule>
  </conditionalFormatting>
  <printOptions horizontalCentered="1"/>
  <pageMargins left="0.25" right="0.23" top="0.35" bottom="0.45" header="0.3" footer="0.39"/>
  <pageSetup scale="65" orientation="landscape"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B36AB-CFA0-472F-B587-DC98CA22BC5F}">
  <dimension ref="A1:BS180"/>
  <sheetViews>
    <sheetView tabSelected="1" topLeftCell="AY1" zoomScaleNormal="100" zoomScaleSheetLayoutView="75" workbookViewId="0">
      <selection activeCell="BO19" sqref="BO19:BO28"/>
    </sheetView>
  </sheetViews>
  <sheetFormatPr defaultRowHeight="13.5" customHeight="1" x14ac:dyDescent="0.2"/>
  <cols>
    <col min="1" max="1" width="22.28515625" style="3" customWidth="1"/>
    <col min="2" max="2" width="23.7109375" style="3" customWidth="1"/>
    <col min="3" max="3" width="15.42578125" style="3" customWidth="1"/>
    <col min="4" max="4" width="17.42578125" style="3" bestFit="1" customWidth="1"/>
    <col min="5" max="5" width="15.140625" style="3" customWidth="1"/>
    <col min="6" max="6" width="17.42578125" style="3" customWidth="1"/>
    <col min="7" max="7" width="18.5703125" style="2" customWidth="1"/>
    <col min="8" max="8" width="17.42578125" style="1" customWidth="1"/>
    <col min="9" max="13" width="17.5703125" style="1" customWidth="1"/>
    <col min="14" max="16" width="9.140625" style="1"/>
    <col min="17" max="29" width="12" style="1" customWidth="1"/>
    <col min="30" max="30" width="13.7109375" style="1" customWidth="1"/>
    <col min="31" max="32" width="12" style="1" customWidth="1"/>
    <col min="33" max="33" width="18" style="1" bestFit="1" customWidth="1"/>
    <col min="34" max="47" width="13.140625" style="1" customWidth="1"/>
    <col min="48" max="48" width="12.140625" style="1" customWidth="1"/>
    <col min="49" max="51" width="9.140625" style="1"/>
    <col min="52" max="52" width="16.5703125" style="1" bestFit="1" customWidth="1"/>
    <col min="53" max="54" width="11.42578125" style="1" bestFit="1" customWidth="1"/>
    <col min="55" max="55" width="18" style="1" bestFit="1" customWidth="1"/>
    <col min="56" max="57" width="11.42578125" style="1" bestFit="1" customWidth="1"/>
    <col min="58" max="58" width="18" style="1" bestFit="1" customWidth="1"/>
    <col min="59" max="60" width="11.42578125" style="1" bestFit="1" customWidth="1"/>
    <col min="61" max="61" width="18" style="1" bestFit="1" customWidth="1"/>
    <col min="62" max="62" width="9.28515625" style="1" customWidth="1"/>
    <col min="63" max="63" width="10" style="1" customWidth="1"/>
    <col min="64" max="64" width="16.5703125" style="1" bestFit="1" customWidth="1"/>
    <col min="65" max="66" width="9.140625" style="1"/>
    <col min="67" max="67" width="16.5703125" style="1" bestFit="1" customWidth="1"/>
    <col min="68" max="68" width="11.7109375" style="1" bestFit="1" customWidth="1"/>
    <col min="69" max="69" width="12" style="1" bestFit="1" customWidth="1"/>
    <col min="70" max="70" width="11.7109375" style="1" bestFit="1" customWidth="1"/>
    <col min="71" max="71" width="12" style="1" bestFit="1" customWidth="1"/>
    <col min="72" max="16384" width="9.140625" style="1"/>
  </cols>
  <sheetData>
    <row r="1" spans="1:71" s="4" customFormat="1" ht="24.75" customHeight="1" x14ac:dyDescent="0.2">
      <c r="A1" s="161" t="s">
        <v>315</v>
      </c>
      <c r="B1" s="162"/>
      <c r="C1" s="162"/>
      <c r="D1" s="162"/>
      <c r="E1" s="162"/>
      <c r="F1" s="162"/>
      <c r="G1" s="162"/>
      <c r="H1" s="162"/>
      <c r="I1" s="162"/>
      <c r="J1" s="162"/>
      <c r="K1" s="162"/>
      <c r="L1" s="163"/>
      <c r="M1" s="64"/>
      <c r="N1" s="63"/>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row>
    <row r="2" spans="1:71" s="3" customFormat="1" ht="13.5" customHeight="1" x14ac:dyDescent="0.2">
      <c r="F2" s="60"/>
      <c r="G2" s="27"/>
    </row>
    <row r="3" spans="1:71" s="3" customFormat="1" ht="13.5" customHeight="1" x14ac:dyDescent="0.2">
      <c r="A3" s="21" t="s">
        <v>162</v>
      </c>
      <c r="B3" s="61"/>
      <c r="F3" s="60"/>
      <c r="G3" s="27"/>
    </row>
    <row r="4" spans="1:71" s="3" customFormat="1" ht="13.5" customHeight="1" x14ac:dyDescent="0.2">
      <c r="A4" s="21" t="s">
        <v>163</v>
      </c>
      <c r="B4" s="61"/>
      <c r="F4" s="60"/>
      <c r="G4" s="62"/>
    </row>
    <row r="5" spans="1:71" s="3" customFormat="1" ht="13.5" customHeight="1" x14ac:dyDescent="0.2">
      <c r="A5" s="21" t="s">
        <v>164</v>
      </c>
      <c r="B5" s="61"/>
      <c r="F5" s="60"/>
      <c r="G5" s="27"/>
    </row>
    <row r="6" spans="1:71" s="3" customFormat="1" ht="13.5" customHeight="1" x14ac:dyDescent="0.2">
      <c r="A6" s="3" t="s">
        <v>165</v>
      </c>
      <c r="B6" s="59"/>
      <c r="F6" s="60"/>
      <c r="G6" s="27"/>
    </row>
    <row r="7" spans="1:71" s="3" customFormat="1" ht="13.5" customHeight="1" x14ac:dyDescent="0.2">
      <c r="A7" s="75" t="s">
        <v>166</v>
      </c>
      <c r="B7" t="s">
        <v>55</v>
      </c>
      <c r="F7" s="60"/>
      <c r="G7" s="27"/>
    </row>
    <row r="8" spans="1:71" s="3" customFormat="1" ht="13.5" customHeight="1" x14ac:dyDescent="0.2">
      <c r="A8" s="76"/>
      <c r="B8" s="77"/>
      <c r="C8" s="57"/>
      <c r="G8" s="35"/>
    </row>
    <row r="9" spans="1:71" s="3" customFormat="1" ht="13.5" customHeight="1" x14ac:dyDescent="0.2">
      <c r="A9" s="58"/>
      <c r="B9" s="57"/>
      <c r="C9" s="57"/>
      <c r="G9" s="35"/>
    </row>
    <row r="10" spans="1:71" s="3" customFormat="1" ht="13.5" customHeight="1" x14ac:dyDescent="0.2">
      <c r="A10" s="58"/>
      <c r="B10" s="57"/>
      <c r="C10" s="57"/>
      <c r="G10" s="35"/>
    </row>
    <row r="11" spans="1:71" s="3" customFormat="1" ht="13.5" customHeight="1" x14ac:dyDescent="0.2">
      <c r="A11" s="58"/>
      <c r="B11" s="57"/>
      <c r="C11" s="57"/>
      <c r="G11" s="35"/>
    </row>
    <row r="12" spans="1:71" s="3" customFormat="1" ht="13.5" customHeight="1" x14ac:dyDescent="0.2">
      <c r="A12" s="58"/>
      <c r="B12" s="57"/>
      <c r="C12" s="57"/>
      <c r="G12" s="35"/>
    </row>
    <row r="13" spans="1:71" s="3" customFormat="1" ht="13.5" customHeight="1" x14ac:dyDescent="0.2">
      <c r="A13" s="58"/>
      <c r="B13" s="57"/>
      <c r="C13" s="57"/>
    </row>
    <row r="14" spans="1:71" s="3" customFormat="1" ht="13.5" customHeight="1" x14ac:dyDescent="0.2">
      <c r="A14" s="58"/>
      <c r="B14" s="57"/>
      <c r="C14" s="57"/>
    </row>
    <row r="15" spans="1:71" ht="18.75" customHeight="1" x14ac:dyDescent="0.2">
      <c r="A15" s="173" t="s">
        <v>169</v>
      </c>
      <c r="B15" s="174"/>
      <c r="C15" s="174"/>
      <c r="D15" s="175"/>
      <c r="G15" s="3"/>
      <c r="H15" s="3"/>
      <c r="I15" s="3"/>
    </row>
    <row r="16" spans="1:71" s="3" customFormat="1" ht="15.75" customHeight="1" x14ac:dyDescent="0.2">
      <c r="A16" s="167" t="s">
        <v>174</v>
      </c>
      <c r="B16" s="167" t="s">
        <v>175</v>
      </c>
      <c r="C16" s="167" t="s">
        <v>176</v>
      </c>
      <c r="D16" s="169" t="s">
        <v>177</v>
      </c>
      <c r="J16" s="53"/>
      <c r="K16" s="53"/>
      <c r="L16" s="53"/>
      <c r="M16" s="53"/>
      <c r="N16" s="53"/>
      <c r="O16" s="53"/>
      <c r="P16" s="56"/>
      <c r="Q16" s="153" t="s">
        <v>178</v>
      </c>
      <c r="R16" s="154"/>
      <c r="S16" s="154"/>
      <c r="T16" s="155"/>
      <c r="U16" s="153" t="s">
        <v>179</v>
      </c>
      <c r="V16" s="154"/>
      <c r="W16" s="154"/>
      <c r="X16" s="154"/>
      <c r="Y16" s="154"/>
      <c r="Z16" s="155"/>
      <c r="AA16" s="153" t="s">
        <v>180</v>
      </c>
      <c r="AB16" s="154"/>
      <c r="AC16" s="154"/>
      <c r="AD16" s="154"/>
      <c r="AE16" s="154"/>
      <c r="AF16" s="155"/>
      <c r="AG16" s="153" t="s">
        <v>181</v>
      </c>
      <c r="AH16" s="154"/>
      <c r="AI16" s="154"/>
      <c r="AJ16" s="154"/>
      <c r="AK16" s="154"/>
      <c r="AL16" s="154"/>
      <c r="AM16" s="154"/>
      <c r="AN16" s="154"/>
      <c r="AO16" s="155"/>
      <c r="AP16" s="153" t="s">
        <v>181</v>
      </c>
      <c r="AQ16" s="154"/>
      <c r="AR16" s="154"/>
      <c r="AS16" s="154"/>
      <c r="AT16" s="154"/>
      <c r="AU16" s="154"/>
      <c r="AV16" s="154"/>
      <c r="AW16" s="155"/>
      <c r="AX16" s="153" t="s">
        <v>182</v>
      </c>
      <c r="AY16" s="154"/>
      <c r="AZ16" s="154"/>
      <c r="BA16" s="153" t="s">
        <v>182</v>
      </c>
      <c r="BB16" s="154"/>
      <c r="BC16" s="154"/>
      <c r="BD16" s="153" t="s">
        <v>182</v>
      </c>
      <c r="BE16" s="154"/>
      <c r="BF16" s="154"/>
      <c r="BG16" s="153" t="s">
        <v>182</v>
      </c>
      <c r="BH16" s="154"/>
      <c r="BI16" s="154"/>
      <c r="BJ16" s="153" t="s">
        <v>182</v>
      </c>
      <c r="BK16" s="154"/>
      <c r="BL16" s="154"/>
      <c r="BM16" s="153" t="s">
        <v>182</v>
      </c>
      <c r="BN16" s="154"/>
      <c r="BO16" s="155"/>
      <c r="BP16" s="153" t="s">
        <v>183</v>
      </c>
      <c r="BQ16" s="154"/>
      <c r="BR16" s="153" t="s">
        <v>183</v>
      </c>
      <c r="BS16" s="154"/>
    </row>
    <row r="17" spans="1:71" s="3" customFormat="1" ht="13.5" customHeight="1" x14ac:dyDescent="0.2">
      <c r="A17" s="168"/>
      <c r="B17" s="168"/>
      <c r="C17" s="168"/>
      <c r="D17" s="170"/>
      <c r="J17" s="53"/>
      <c r="K17" s="53"/>
      <c r="L17" s="53"/>
      <c r="M17" s="53"/>
      <c r="N17" s="53"/>
      <c r="O17" s="53"/>
      <c r="P17" s="56"/>
      <c r="Q17" s="147"/>
      <c r="R17" s="148"/>
      <c r="S17" s="148"/>
      <c r="T17" s="152"/>
      <c r="U17" s="147"/>
      <c r="V17" s="148"/>
      <c r="W17" s="148"/>
      <c r="X17" s="148"/>
      <c r="Y17" s="148"/>
      <c r="Z17" s="152"/>
      <c r="AA17" s="147"/>
      <c r="AB17" s="148"/>
      <c r="AC17" s="148"/>
      <c r="AD17" s="148"/>
      <c r="AE17" s="148"/>
      <c r="AF17" s="152"/>
      <c r="AG17" s="147" t="s">
        <v>184</v>
      </c>
      <c r="AH17" s="148"/>
      <c r="AI17" s="148"/>
      <c r="AJ17" s="148"/>
      <c r="AK17" s="148"/>
      <c r="AL17" s="148"/>
      <c r="AM17" s="148"/>
      <c r="AN17" s="148"/>
      <c r="AO17" s="152"/>
      <c r="AP17" s="147" t="s">
        <v>185</v>
      </c>
      <c r="AQ17" s="148"/>
      <c r="AR17" s="148"/>
      <c r="AS17" s="148"/>
      <c r="AT17" s="148"/>
      <c r="AU17" s="148"/>
      <c r="AV17" s="148"/>
      <c r="AW17" s="152"/>
      <c r="AX17" s="147" t="s">
        <v>186</v>
      </c>
      <c r="AY17" s="148"/>
      <c r="AZ17" s="148"/>
      <c r="BA17" s="147" t="s">
        <v>187</v>
      </c>
      <c r="BB17" s="148"/>
      <c r="BC17" s="148"/>
      <c r="BD17" s="147" t="s">
        <v>188</v>
      </c>
      <c r="BE17" s="148"/>
      <c r="BF17" s="148"/>
      <c r="BG17" s="147" t="s">
        <v>189</v>
      </c>
      <c r="BH17" s="148"/>
      <c r="BI17" s="148"/>
      <c r="BJ17" s="147" t="s">
        <v>190</v>
      </c>
      <c r="BK17" s="148"/>
      <c r="BL17" s="148"/>
      <c r="BM17" s="147" t="s">
        <v>191</v>
      </c>
      <c r="BN17" s="148"/>
      <c r="BO17" s="152"/>
      <c r="BP17" s="147" t="s">
        <v>190</v>
      </c>
      <c r="BQ17" s="148"/>
      <c r="BR17" s="147" t="s">
        <v>191</v>
      </c>
      <c r="BS17" s="148"/>
    </row>
    <row r="18" spans="1:71" s="3" customFormat="1" ht="13.5" customHeight="1" x14ac:dyDescent="0.2">
      <c r="A18" s="55" t="s">
        <v>316</v>
      </c>
      <c r="B18" s="55" t="s">
        <v>317</v>
      </c>
      <c r="C18" s="55" t="s">
        <v>318</v>
      </c>
      <c r="D18" s="51" t="s">
        <v>319</v>
      </c>
      <c r="J18" s="53"/>
      <c r="K18" s="53"/>
      <c r="L18" s="53"/>
      <c r="M18" s="53"/>
      <c r="N18" s="53"/>
      <c r="O18" s="17" t="s">
        <v>196</v>
      </c>
      <c r="P18" s="17" t="s">
        <v>197</v>
      </c>
      <c r="Q18" s="17" t="s">
        <v>176</v>
      </c>
      <c r="R18" s="17" t="s">
        <v>198</v>
      </c>
      <c r="S18" s="17" t="s">
        <v>199</v>
      </c>
      <c r="T18" s="17" t="s">
        <v>200</v>
      </c>
      <c r="U18" s="51" t="s">
        <v>201</v>
      </c>
      <c r="V18" s="51" t="s">
        <v>202</v>
      </c>
      <c r="W18" s="51" t="s">
        <v>203</v>
      </c>
      <c r="X18" s="51" t="s">
        <v>204</v>
      </c>
      <c r="Y18" s="51" t="s">
        <v>205</v>
      </c>
      <c r="Z18" s="51" t="s">
        <v>206</v>
      </c>
      <c r="AA18" s="51" t="s">
        <v>207</v>
      </c>
      <c r="AB18" s="51" t="s">
        <v>202</v>
      </c>
      <c r="AC18" s="51" t="s">
        <v>203</v>
      </c>
      <c r="AD18" s="51" t="s">
        <v>204</v>
      </c>
      <c r="AE18" s="51" t="s">
        <v>205</v>
      </c>
      <c r="AF18" s="51" t="s">
        <v>206</v>
      </c>
      <c r="AG18" s="52" t="s">
        <v>201</v>
      </c>
      <c r="AH18" s="51" t="s">
        <v>203</v>
      </c>
      <c r="AI18" s="51" t="s">
        <v>204</v>
      </c>
      <c r="AJ18" s="51" t="s">
        <v>202</v>
      </c>
      <c r="AK18" s="51" t="s">
        <v>205</v>
      </c>
      <c r="AL18" s="13" t="s">
        <v>208</v>
      </c>
      <c r="AM18" s="13" t="s">
        <v>209</v>
      </c>
      <c r="AN18" s="13" t="s">
        <v>210</v>
      </c>
      <c r="AO18" s="51" t="s">
        <v>206</v>
      </c>
      <c r="AP18" s="51" t="s">
        <v>207</v>
      </c>
      <c r="AQ18" s="51" t="s">
        <v>203</v>
      </c>
      <c r="AR18" s="51" t="s">
        <v>204</v>
      </c>
      <c r="AS18" s="51" t="s">
        <v>202</v>
      </c>
      <c r="AT18" s="51" t="s">
        <v>205</v>
      </c>
      <c r="AU18" s="13" t="s">
        <v>208</v>
      </c>
      <c r="AV18" s="13" t="s">
        <v>209</v>
      </c>
      <c r="AW18" s="13" t="s">
        <v>210</v>
      </c>
      <c r="AX18" s="51" t="s">
        <v>211</v>
      </c>
      <c r="AY18" s="51" t="s">
        <v>212</v>
      </c>
      <c r="AZ18" s="51" t="s">
        <v>213</v>
      </c>
      <c r="BA18" s="51" t="s">
        <v>211</v>
      </c>
      <c r="BB18" s="51" t="s">
        <v>212</v>
      </c>
      <c r="BC18" s="51" t="s">
        <v>213</v>
      </c>
      <c r="BD18" s="51" t="s">
        <v>211</v>
      </c>
      <c r="BE18" s="51" t="s">
        <v>212</v>
      </c>
      <c r="BF18" s="51" t="s">
        <v>213</v>
      </c>
      <c r="BG18" s="51" t="s">
        <v>211</v>
      </c>
      <c r="BH18" s="51" t="s">
        <v>212</v>
      </c>
      <c r="BI18" s="51" t="s">
        <v>213</v>
      </c>
      <c r="BJ18" s="51" t="s">
        <v>211</v>
      </c>
      <c r="BK18" s="51" t="s">
        <v>212</v>
      </c>
      <c r="BL18" s="51" t="s">
        <v>213</v>
      </c>
      <c r="BM18" s="13" t="s">
        <v>211</v>
      </c>
      <c r="BN18" s="13" t="s">
        <v>212</v>
      </c>
      <c r="BO18" s="13" t="s">
        <v>213</v>
      </c>
      <c r="BP18" s="13" t="s">
        <v>214</v>
      </c>
      <c r="BQ18" s="13" t="s">
        <v>215</v>
      </c>
      <c r="BR18" s="13" t="s">
        <v>214</v>
      </c>
      <c r="BS18" s="13" t="s">
        <v>215</v>
      </c>
    </row>
    <row r="19" spans="1:71" s="3" customFormat="1" ht="13.5" customHeight="1" x14ac:dyDescent="0.25">
      <c r="A19" s="86">
        <f>INDEX('Cal Data Formatted'!B4:GU4, MATCH('ESTD Template'!$B$7,'Cal Data Formatted'!$B$3:$GU$3, 0))</f>
        <v>10181</v>
      </c>
      <c r="B19" s="50">
        <f>INDEX('Cal Data Formatted'!B52:GU52, MATCH('ESTD Template'!$B$7,'Cal Data Formatted'!$B$3:$GU$3, 0))</f>
        <v>0.5</v>
      </c>
      <c r="C19" s="49">
        <f t="shared" ref="C19:C24" si="0">B19^2</f>
        <v>0.25</v>
      </c>
      <c r="D19" s="49">
        <f>A19/B19</f>
        <v>20362</v>
      </c>
      <c r="J19" s="35"/>
      <c r="K19" s="35"/>
      <c r="L19" s="35"/>
      <c r="M19" s="35"/>
      <c r="N19" s="35"/>
      <c r="O19" s="87">
        <v>1</v>
      </c>
      <c r="P19" s="89">
        <v>1</v>
      </c>
      <c r="Q19" s="82">
        <f t="shared" ref="Q19:Q27" si="1">POWER(B19,2)</f>
        <v>0.25</v>
      </c>
      <c r="R19" s="82">
        <f t="shared" ref="R19:R27" si="2">A19^2</f>
        <v>103652761</v>
      </c>
      <c r="S19" s="82">
        <f t="shared" ref="S19:S27" si="3">A19*B19</f>
        <v>5090.5</v>
      </c>
      <c r="T19" s="89">
        <v>1</v>
      </c>
      <c r="U19" s="90">
        <f t="shared" ref="U19:U27" si="4">1/B19</f>
        <v>2</v>
      </c>
      <c r="V19" s="91">
        <f t="shared" ref="V19:V27" si="5">U19*B19*A19</f>
        <v>10181</v>
      </c>
      <c r="W19" s="92">
        <f t="shared" ref="W19:W27" si="6">U19*B19</f>
        <v>1</v>
      </c>
      <c r="X19" s="91">
        <f t="shared" ref="X19:X27" si="7">U19*A19</f>
        <v>20362</v>
      </c>
      <c r="Y19" s="93">
        <f>U19*Q19</f>
        <v>0.5</v>
      </c>
      <c r="Z19" s="93">
        <f>U19*R19</f>
        <v>207305522</v>
      </c>
      <c r="AA19" s="89">
        <f>1/Q19</f>
        <v>4</v>
      </c>
      <c r="AB19" s="91">
        <f t="shared" ref="AB19:AB27" si="8">AA19*B19*A19</f>
        <v>20362</v>
      </c>
      <c r="AC19" s="92">
        <f t="shared" ref="AC19:AC27" si="9">AA19*B19</f>
        <v>2</v>
      </c>
      <c r="AD19" s="91">
        <f t="shared" ref="AD19:AD27" si="10">AA19*A19</f>
        <v>40724</v>
      </c>
      <c r="AE19" s="93">
        <f>AA19*Q19</f>
        <v>1</v>
      </c>
      <c r="AF19" s="93">
        <f>AA19*R19</f>
        <v>414611044</v>
      </c>
      <c r="AG19" s="94">
        <f t="shared" ref="AG19:AG27" si="11">1/B19</f>
        <v>2</v>
      </c>
      <c r="AH19" s="91">
        <f t="shared" ref="AH19:AH27" si="12">AG19*B19</f>
        <v>1</v>
      </c>
      <c r="AI19" s="92">
        <f t="shared" ref="AI19:AI27" si="13">AG19*A19</f>
        <v>20362</v>
      </c>
      <c r="AJ19" s="91">
        <f t="shared" ref="AJ19:AJ27" si="14">AG19*B19*A19</f>
        <v>10181</v>
      </c>
      <c r="AK19" s="91">
        <f t="shared" ref="AK19:AK27" si="15">AG19*B19^2</f>
        <v>0.5</v>
      </c>
      <c r="AL19" s="91">
        <f t="shared" ref="AL19:AL27" si="16">AG19*B19^3</f>
        <v>0.25</v>
      </c>
      <c r="AM19" s="91">
        <f t="shared" ref="AM19:AM27" si="17">AG19*B19^4</f>
        <v>0.125</v>
      </c>
      <c r="AN19" s="91">
        <f t="shared" ref="AN19:AN27" si="18">AG19*B19^2*A19</f>
        <v>5090.5</v>
      </c>
      <c r="AO19" s="91">
        <f t="shared" ref="AO19:AO27" si="19">AG19*A19^2</f>
        <v>207305522</v>
      </c>
      <c r="AP19" s="94">
        <f t="shared" ref="AP19:AP27" si="20">1/C19</f>
        <v>4</v>
      </c>
      <c r="AQ19" s="91">
        <f t="shared" ref="AQ19:AQ27" si="21">AP19*B19</f>
        <v>2</v>
      </c>
      <c r="AR19" s="92">
        <f t="shared" ref="AR19:AR27" si="22">AP19*A19</f>
        <v>40724</v>
      </c>
      <c r="AS19" s="91">
        <f t="shared" ref="AS19:AS27" si="23">AP19*B19*A19</f>
        <v>20362</v>
      </c>
      <c r="AT19" s="91">
        <f t="shared" ref="AT19:AT27" si="24">AP19*B19^2</f>
        <v>1</v>
      </c>
      <c r="AU19" s="91">
        <f t="shared" ref="AU19:AU27" si="25">AP19*B19^3</f>
        <v>0.5</v>
      </c>
      <c r="AV19" s="91">
        <f t="shared" ref="AV19:AV27" si="26">AP19*B19^4</f>
        <v>0.25</v>
      </c>
      <c r="AW19" s="91">
        <f t="shared" ref="AW19:AW27" si="27">AP19*B19^2*A19</f>
        <v>10181</v>
      </c>
      <c r="AX19" s="91">
        <f>E52</f>
        <v>-2.1605217927871001</v>
      </c>
      <c r="AY19" s="91">
        <f>(AX19-$B19)/$B19</f>
        <v>-5.3210435855742002</v>
      </c>
      <c r="AZ19" s="91">
        <f>AY19^2/($P$31-2)</f>
        <v>3.5391881049475424</v>
      </c>
      <c r="BA19" s="91">
        <f>F52</f>
        <v>0.3581820064398093</v>
      </c>
      <c r="BB19" s="91">
        <f>(BA19-$B19)/$B19</f>
        <v>-0.28363598712038141</v>
      </c>
      <c r="BC19" s="91">
        <f>BB19^2/($P$31-2)</f>
        <v>1.0056171648719145E-2</v>
      </c>
      <c r="BD19" s="91">
        <f>G52</f>
        <v>0.49186055389186772</v>
      </c>
      <c r="BE19" s="91">
        <f>(BD19-$B19)/$B19</f>
        <v>-1.6278892216264551E-2</v>
      </c>
      <c r="BF19" s="91">
        <f>BE19^2/($P$31-2)</f>
        <v>3.3125291473594825E-5</v>
      </c>
      <c r="BG19" s="91">
        <f>H52</f>
        <v>-2.1604062641415274</v>
      </c>
      <c r="BH19" s="91">
        <f>(BG19-$B19)/$B19</f>
        <v>-5.3208125282830547</v>
      </c>
      <c r="BI19" s="91">
        <f>BH19^2/($P$31-3)</f>
        <v>4.0444351373048448</v>
      </c>
      <c r="BJ19" s="91">
        <f>I52</f>
        <v>0.4278823856382189</v>
      </c>
      <c r="BK19" s="91">
        <f>(BJ19-$B19)/$B19</f>
        <v>-0.1442352287235622</v>
      </c>
      <c r="BL19" s="91">
        <f>BK19^2/($P$31-3)</f>
        <v>2.9719716007054718E-3</v>
      </c>
      <c r="BM19" s="91">
        <f>J52</f>
        <v>0.49965083509127195</v>
      </c>
      <c r="BN19" s="91">
        <f>(BM19-$B19)/$B19</f>
        <v>-6.9832981745610034E-4</v>
      </c>
      <c r="BO19" s="91">
        <f>BN19^2/($P$31-3)</f>
        <v>6.9666361992610061E-8</v>
      </c>
      <c r="BP19" s="91">
        <f>(A19-F$43*C19-F$44*B19-F$45)^2</f>
        <v>1485367.7562495791</v>
      </c>
      <c r="BQ19" s="91">
        <f>(A19-AVERAGE(A$19:A$27))^2</f>
        <v>3761392172776.3462</v>
      </c>
      <c r="BR19" s="91">
        <f>(A19-G$43*C19-G$44*B19-G$45)^2</f>
        <v>38.990821155323204</v>
      </c>
      <c r="BS19" s="91">
        <f>(A19-AVERAGE(A$19:A$27))^2</f>
        <v>3761392172776.3462</v>
      </c>
    </row>
    <row r="20" spans="1:71" s="3" customFormat="1" ht="13.5" customHeight="1" x14ac:dyDescent="0.25">
      <c r="A20" s="86">
        <f>INDEX('Cal Data Formatted'!B5:GU5, MATCH('ESTD Template'!$B$7,'Cal Data Formatted'!$B$3:$GU$3, 0))</f>
        <v>19153</v>
      </c>
      <c r="B20" s="50">
        <f>INDEX('Cal Data Formatted'!B53:GU53, MATCH('ESTD Template'!$B$7,'Cal Data Formatted'!$B$3:$GU$3, 0))</f>
        <v>1</v>
      </c>
      <c r="C20" s="49">
        <f t="shared" si="0"/>
        <v>1</v>
      </c>
      <c r="D20" s="49">
        <f t="shared" ref="D20:D27" si="28">A20/B20</f>
        <v>19153</v>
      </c>
      <c r="J20" s="35"/>
      <c r="K20" s="35"/>
      <c r="L20" s="35"/>
      <c r="M20" s="35"/>
      <c r="N20" s="35"/>
      <c r="O20" s="87">
        <v>2</v>
      </c>
      <c r="P20" s="89">
        <v>1</v>
      </c>
      <c r="Q20" s="82">
        <f t="shared" si="1"/>
        <v>1</v>
      </c>
      <c r="R20" s="82">
        <f t="shared" si="2"/>
        <v>366837409</v>
      </c>
      <c r="S20" s="82">
        <f t="shared" si="3"/>
        <v>19153</v>
      </c>
      <c r="T20" s="89">
        <v>1</v>
      </c>
      <c r="U20" s="90">
        <f t="shared" si="4"/>
        <v>1</v>
      </c>
      <c r="V20" s="91">
        <f t="shared" si="5"/>
        <v>19153</v>
      </c>
      <c r="W20" s="92">
        <f t="shared" si="6"/>
        <v>1</v>
      </c>
      <c r="X20" s="91">
        <f t="shared" si="7"/>
        <v>19153</v>
      </c>
      <c r="Y20" s="91">
        <f>U20*Q20</f>
        <v>1</v>
      </c>
      <c r="Z20" s="91">
        <f>U20*R20</f>
        <v>366837409</v>
      </c>
      <c r="AA20" s="89">
        <f>1/Q20</f>
        <v>1</v>
      </c>
      <c r="AB20" s="91">
        <f t="shared" si="8"/>
        <v>19153</v>
      </c>
      <c r="AC20" s="92">
        <f t="shared" si="9"/>
        <v>1</v>
      </c>
      <c r="AD20" s="91">
        <f t="shared" si="10"/>
        <v>19153</v>
      </c>
      <c r="AE20" s="93">
        <f>AA20*Q20</f>
        <v>1</v>
      </c>
      <c r="AF20" s="93">
        <f>AA20*R20</f>
        <v>366837409</v>
      </c>
      <c r="AG20" s="94">
        <f t="shared" si="11"/>
        <v>1</v>
      </c>
      <c r="AH20" s="91">
        <f t="shared" si="12"/>
        <v>1</v>
      </c>
      <c r="AI20" s="92">
        <f t="shared" si="13"/>
        <v>19153</v>
      </c>
      <c r="AJ20" s="91">
        <f t="shared" si="14"/>
        <v>19153</v>
      </c>
      <c r="AK20" s="91">
        <f t="shared" si="15"/>
        <v>1</v>
      </c>
      <c r="AL20" s="91">
        <f t="shared" si="16"/>
        <v>1</v>
      </c>
      <c r="AM20" s="91">
        <f t="shared" si="17"/>
        <v>1</v>
      </c>
      <c r="AN20" s="91">
        <f t="shared" si="18"/>
        <v>19153</v>
      </c>
      <c r="AO20" s="91">
        <f t="shared" si="19"/>
        <v>366837409</v>
      </c>
      <c r="AP20" s="94">
        <f t="shared" si="20"/>
        <v>1</v>
      </c>
      <c r="AQ20" s="91">
        <f t="shared" si="21"/>
        <v>1</v>
      </c>
      <c r="AR20" s="92">
        <f t="shared" si="22"/>
        <v>19153</v>
      </c>
      <c r="AS20" s="91">
        <f t="shared" si="23"/>
        <v>19153</v>
      </c>
      <c r="AT20" s="91">
        <f t="shared" si="24"/>
        <v>1</v>
      </c>
      <c r="AU20" s="91">
        <f t="shared" si="25"/>
        <v>1</v>
      </c>
      <c r="AV20" s="91">
        <f t="shared" si="26"/>
        <v>1</v>
      </c>
      <c r="AW20" s="91">
        <f t="shared" si="27"/>
        <v>19153</v>
      </c>
      <c r="AX20" s="91">
        <f>E53</f>
        <v>-1.5923456304512902</v>
      </c>
      <c r="AY20" s="91">
        <f t="shared" ref="AY20:AY27" si="29">(AX20-$B20)/$B20</f>
        <v>-2.5923456304512902</v>
      </c>
      <c r="AZ20" s="91">
        <f>AY20^2/($P$31-2)</f>
        <v>0.8400319834649872</v>
      </c>
      <c r="BA20" s="91">
        <f>F53</f>
        <v>0.9174590778283902</v>
      </c>
      <c r="BB20" s="91">
        <f t="shared" ref="BB20:BB27" si="30">(BA20-$B20)/$B20</f>
        <v>-8.2540922171609798E-2</v>
      </c>
      <c r="BC20" s="91">
        <f>BB20^2/($P$31-2)</f>
        <v>8.516254791174682E-4</v>
      </c>
      <c r="BD20" s="91">
        <f>G53</f>
        <v>1.0242798177578138</v>
      </c>
      <c r="BE20" s="91">
        <f t="shared" ref="BE20:BE27" si="31">(BD20-$B20)/$B20</f>
        <v>2.4279817757813849E-2</v>
      </c>
      <c r="BF20" s="91">
        <f>BE20^2/($P$31-2)</f>
        <v>7.3688693794081583E-5</v>
      </c>
      <c r="BG20" s="91">
        <f>H53</f>
        <v>-1.5922317860112725</v>
      </c>
      <c r="BH20" s="91">
        <f t="shared" ref="BH20:BH27" si="32">(BG20-$B20)/$B20</f>
        <v>-2.5922317860112725</v>
      </c>
      <c r="BI20" s="91">
        <f t="shared" ref="BI20:BI28" si="33">BH20^2/($P$31-3)</f>
        <v>0.95995223320102741</v>
      </c>
      <c r="BJ20" s="91">
        <f>I53</f>
        <v>0.95881863078752794</v>
      </c>
      <c r="BK20" s="91">
        <f t="shared" ref="BK20:BK27" si="34">(BJ20-$B20)/$B20</f>
        <v>-4.1181369212472063E-2</v>
      </c>
      <c r="BL20" s="91">
        <f t="shared" ref="BL20:BL28" si="35">BK20^2/($P$31-3)</f>
        <v>2.4227216717342026E-4</v>
      </c>
      <c r="BM20" s="91">
        <f>J53</f>
        <v>1.0014182414568342</v>
      </c>
      <c r="BN20" s="91">
        <f t="shared" ref="BN20:BN27" si="36">(BM20-$B20)/$B20</f>
        <v>1.4182414568342239E-3</v>
      </c>
      <c r="BO20" s="91">
        <f t="shared" ref="BO20:BO28" si="37">BN20^2/($P$31-3)</f>
        <v>2.8734411855475172E-7</v>
      </c>
      <c r="BP20" s="91">
        <f>(A20-F$43*C20-F$44*B20-F$45)^2</f>
        <v>484198.71566521027</v>
      </c>
      <c r="BQ20" s="91">
        <f>(A20-AVERAGE(A$19:A$27))^2</f>
        <v>3726671521690.124</v>
      </c>
      <c r="BR20" s="91">
        <f>(A20-G$43*C20-G$44*B20-G$45)^2</f>
        <v>642.90481192208574</v>
      </c>
      <c r="BS20" s="91">
        <f>(A20-AVERAGE(A$19:A$27))^2</f>
        <v>3726671521690.124</v>
      </c>
    </row>
    <row r="21" spans="1:71" s="3" customFormat="1" ht="13.5" customHeight="1" x14ac:dyDescent="0.25">
      <c r="A21" s="86">
        <f>INDEX('Cal Data Formatted'!B6:GU6, MATCH('ESTD Template'!$B$7,'Cal Data Formatted'!$B$3:$GU$3, 0))</f>
        <v>175874</v>
      </c>
      <c r="B21" s="50">
        <f>INDEX('Cal Data Formatted'!B54:GU54, MATCH('ESTD Template'!$B$7,'Cal Data Formatted'!$B$3:$GU$3, 0))</f>
        <v>10</v>
      </c>
      <c r="C21" s="49">
        <f t="shared" si="0"/>
        <v>100</v>
      </c>
      <c r="D21" s="49">
        <f t="shared" si="28"/>
        <v>17587.400000000001</v>
      </c>
      <c r="J21" s="35"/>
      <c r="K21" s="35"/>
      <c r="L21" s="35"/>
      <c r="M21" s="35"/>
      <c r="N21" s="35"/>
      <c r="O21" s="87">
        <v>3</v>
      </c>
      <c r="P21" s="89">
        <v>1</v>
      </c>
      <c r="Q21" s="82">
        <f t="shared" si="1"/>
        <v>100</v>
      </c>
      <c r="R21" s="82">
        <f t="shared" si="2"/>
        <v>30931663876</v>
      </c>
      <c r="S21" s="82">
        <f t="shared" si="3"/>
        <v>1758740</v>
      </c>
      <c r="T21" s="89">
        <v>1</v>
      </c>
      <c r="U21" s="90">
        <f t="shared" si="4"/>
        <v>0.1</v>
      </c>
      <c r="V21" s="91">
        <f t="shared" si="5"/>
        <v>175874</v>
      </c>
      <c r="W21" s="92">
        <f t="shared" si="6"/>
        <v>1</v>
      </c>
      <c r="X21" s="91">
        <f t="shared" si="7"/>
        <v>17587.400000000001</v>
      </c>
      <c r="Y21" s="91">
        <f>U21*Q21</f>
        <v>10</v>
      </c>
      <c r="Z21" s="91">
        <f>U21*R21</f>
        <v>3093166387.6000004</v>
      </c>
      <c r="AA21" s="89">
        <f>1/Q21</f>
        <v>0.01</v>
      </c>
      <c r="AB21" s="91">
        <f t="shared" si="8"/>
        <v>17587.400000000001</v>
      </c>
      <c r="AC21" s="92">
        <f t="shared" si="9"/>
        <v>0.1</v>
      </c>
      <c r="AD21" s="91">
        <f t="shared" si="10"/>
        <v>1758.74</v>
      </c>
      <c r="AE21" s="93">
        <f>AA21*Q21</f>
        <v>1</v>
      </c>
      <c r="AF21" s="93">
        <f>AA21*R21</f>
        <v>309316638.75999999</v>
      </c>
      <c r="AG21" s="94">
        <f t="shared" si="11"/>
        <v>0.1</v>
      </c>
      <c r="AH21" s="91">
        <f t="shared" si="12"/>
        <v>1</v>
      </c>
      <c r="AI21" s="92">
        <f t="shared" si="13"/>
        <v>17587.400000000001</v>
      </c>
      <c r="AJ21" s="91">
        <f t="shared" si="14"/>
        <v>175874</v>
      </c>
      <c r="AK21" s="91">
        <f t="shared" si="15"/>
        <v>10</v>
      </c>
      <c r="AL21" s="91">
        <f t="shared" si="16"/>
        <v>100</v>
      </c>
      <c r="AM21" s="91">
        <f t="shared" si="17"/>
        <v>1000</v>
      </c>
      <c r="AN21" s="91">
        <f t="shared" si="18"/>
        <v>1758740</v>
      </c>
      <c r="AO21" s="91">
        <f t="shared" si="19"/>
        <v>3093166387.6000004</v>
      </c>
      <c r="AP21" s="94">
        <f t="shared" si="20"/>
        <v>0.01</v>
      </c>
      <c r="AQ21" s="91">
        <f t="shared" si="21"/>
        <v>0.1</v>
      </c>
      <c r="AR21" s="92">
        <f t="shared" si="22"/>
        <v>1758.74</v>
      </c>
      <c r="AS21" s="91">
        <f t="shared" si="23"/>
        <v>17587.400000000001</v>
      </c>
      <c r="AT21" s="91">
        <f t="shared" si="24"/>
        <v>1</v>
      </c>
      <c r="AU21" s="91">
        <f t="shared" si="25"/>
        <v>10</v>
      </c>
      <c r="AV21" s="91">
        <f t="shared" si="26"/>
        <v>100</v>
      </c>
      <c r="AW21" s="91">
        <f t="shared" si="27"/>
        <v>175874</v>
      </c>
      <c r="AX21" s="91">
        <f>E54</f>
        <v>8.3324355039034206</v>
      </c>
      <c r="AY21" s="91">
        <f t="shared" si="29"/>
        <v>-0.16675644960965794</v>
      </c>
      <c r="AZ21" s="91">
        <f>AY21^2/($P$31-2)</f>
        <v>3.4759641858022983E-3</v>
      </c>
      <c r="BA21" s="91">
        <f>F54</f>
        <v>10.686792772109463</v>
      </c>
      <c r="BB21" s="91">
        <f t="shared" si="30"/>
        <v>6.8679277210946313E-2</v>
      </c>
      <c r="BC21" s="91">
        <f>BB21^2/($P$31-2)</f>
        <v>5.8960538977725116E-4</v>
      </c>
      <c r="BD21" s="91">
        <f>G54</f>
        <v>10.324467005936031</v>
      </c>
      <c r="BE21" s="91">
        <f t="shared" si="31"/>
        <v>3.2446700593603064E-2</v>
      </c>
      <c r="BF21" s="91">
        <f>BE21^2/($P$31-2)</f>
        <v>1.3159854742636519E-4</v>
      </c>
      <c r="BG21" s="91">
        <f>H54</f>
        <v>8.3325206693790115</v>
      </c>
      <c r="BH21" s="91">
        <f t="shared" si="32"/>
        <v>-0.16674793306209884</v>
      </c>
      <c r="BI21" s="91">
        <f t="shared" si="33"/>
        <v>3.9721247400688851E-3</v>
      </c>
      <c r="BJ21" s="91">
        <f>I54</f>
        <v>10.24625949052165</v>
      </c>
      <c r="BK21" s="91">
        <f t="shared" si="34"/>
        <v>2.462594905216502E-2</v>
      </c>
      <c r="BL21" s="91">
        <f t="shared" si="35"/>
        <v>8.6633909531403896E-5</v>
      </c>
      <c r="BM21" s="91">
        <f>J54</f>
        <v>9.7901023675338905</v>
      </c>
      <c r="BN21" s="91">
        <f t="shared" si="36"/>
        <v>-2.0989763246610948E-2</v>
      </c>
      <c r="BO21" s="91">
        <f t="shared" si="37"/>
        <v>6.2938594449825681E-5</v>
      </c>
      <c r="BP21" s="91">
        <f>(A21-F$43*C21-F$44*B21-F$45)^2</f>
        <v>17223152.227144018</v>
      </c>
      <c r="BQ21" s="91">
        <f>(A21-AVERAGE(A$19:A$27))^2</f>
        <v>3146146098480.0127</v>
      </c>
      <c r="BR21" s="91">
        <f>(A21-G$43*C21-G$44*B21-G$45)^2</f>
        <v>13935514.023326291</v>
      </c>
      <c r="BS21" s="91">
        <f>(A21-AVERAGE(A$19:A$27))^2</f>
        <v>3146146098480.0127</v>
      </c>
    </row>
    <row r="22" spans="1:71" s="3" customFormat="1" ht="13.5" customHeight="1" x14ac:dyDescent="0.25">
      <c r="A22" s="86">
        <f>INDEX('Cal Data Formatted'!B7:GU7, MATCH('ESTD Template'!$B$7,'Cal Data Formatted'!$B$3:$GU$3, 0))</f>
        <v>453485</v>
      </c>
      <c r="B22" s="50">
        <f>INDEX('Cal Data Formatted'!B55:GU55, MATCH('ESTD Template'!$B$7,'Cal Data Formatted'!$B$3:$GU$3, 0))</f>
        <v>25</v>
      </c>
      <c r="C22" s="49">
        <f t="shared" si="0"/>
        <v>625</v>
      </c>
      <c r="D22" s="49">
        <f t="shared" si="28"/>
        <v>18139.400000000001</v>
      </c>
      <c r="J22" s="35"/>
      <c r="K22" s="35"/>
      <c r="L22" s="35"/>
      <c r="M22" s="35"/>
      <c r="N22" s="35"/>
      <c r="O22" s="87">
        <v>4</v>
      </c>
      <c r="P22" s="89">
        <v>1</v>
      </c>
      <c r="Q22" s="82">
        <f t="shared" si="1"/>
        <v>625</v>
      </c>
      <c r="R22" s="82">
        <f t="shared" si="2"/>
        <v>205648645225</v>
      </c>
      <c r="S22" s="82">
        <f t="shared" si="3"/>
        <v>11337125</v>
      </c>
      <c r="T22" s="89">
        <v>1</v>
      </c>
      <c r="U22" s="90">
        <f t="shared" si="4"/>
        <v>0.04</v>
      </c>
      <c r="V22" s="91">
        <f t="shared" si="5"/>
        <v>453485</v>
      </c>
      <c r="W22" s="92">
        <f t="shared" si="6"/>
        <v>1</v>
      </c>
      <c r="X22" s="91">
        <f t="shared" si="7"/>
        <v>18139.400000000001</v>
      </c>
      <c r="Y22" s="91">
        <f>U22*Q22</f>
        <v>25</v>
      </c>
      <c r="Z22" s="91">
        <f>U22*R22</f>
        <v>8225945809</v>
      </c>
      <c r="AA22" s="89">
        <f>1/Q22</f>
        <v>1.6000000000000001E-3</v>
      </c>
      <c r="AB22" s="91">
        <f t="shared" si="8"/>
        <v>18139.400000000001</v>
      </c>
      <c r="AC22" s="92">
        <f t="shared" si="9"/>
        <v>0.04</v>
      </c>
      <c r="AD22" s="91">
        <f t="shared" si="10"/>
        <v>725.57600000000002</v>
      </c>
      <c r="AE22" s="93">
        <f>AA22*Q22</f>
        <v>1</v>
      </c>
      <c r="AF22" s="93">
        <f>AA22*R22</f>
        <v>329037832.36000001</v>
      </c>
      <c r="AG22" s="94">
        <f t="shared" si="11"/>
        <v>0.04</v>
      </c>
      <c r="AH22" s="91">
        <f t="shared" si="12"/>
        <v>1</v>
      </c>
      <c r="AI22" s="92">
        <f t="shared" si="13"/>
        <v>18139.400000000001</v>
      </c>
      <c r="AJ22" s="91">
        <f t="shared" si="14"/>
        <v>453485</v>
      </c>
      <c r="AK22" s="91">
        <f t="shared" si="15"/>
        <v>25</v>
      </c>
      <c r="AL22" s="91">
        <f t="shared" si="16"/>
        <v>625</v>
      </c>
      <c r="AM22" s="91">
        <f t="shared" si="17"/>
        <v>15625</v>
      </c>
      <c r="AN22" s="91">
        <f t="shared" si="18"/>
        <v>11337125</v>
      </c>
      <c r="AO22" s="91">
        <f t="shared" si="19"/>
        <v>8225945809</v>
      </c>
      <c r="AP22" s="94">
        <f t="shared" si="20"/>
        <v>1.6000000000000001E-3</v>
      </c>
      <c r="AQ22" s="91">
        <f t="shared" si="21"/>
        <v>0.04</v>
      </c>
      <c r="AR22" s="92">
        <f t="shared" si="22"/>
        <v>725.57600000000002</v>
      </c>
      <c r="AS22" s="91">
        <f t="shared" si="23"/>
        <v>18139.400000000001</v>
      </c>
      <c r="AT22" s="91">
        <f t="shared" si="24"/>
        <v>1</v>
      </c>
      <c r="AU22" s="91">
        <f t="shared" si="25"/>
        <v>25</v>
      </c>
      <c r="AV22" s="91">
        <f t="shared" si="26"/>
        <v>625</v>
      </c>
      <c r="AW22" s="91">
        <f t="shared" si="27"/>
        <v>453485</v>
      </c>
      <c r="AX22" s="91">
        <f t="shared" ref="AX22:AX27" si="38">E55</f>
        <v>25.912902802410617</v>
      </c>
      <c r="AY22" s="91">
        <f t="shared" si="29"/>
        <v>3.6516112096424677E-2</v>
      </c>
      <c r="AZ22" s="91">
        <f t="shared" ref="AZ22:AZ24" si="39">AY22^2/($P$31-2)</f>
        <v>1.6667830532983159E-4</v>
      </c>
      <c r="BA22" s="91">
        <f t="shared" ref="BA22:BA27" si="40">F55</f>
        <v>27.991905017456691</v>
      </c>
      <c r="BB22" s="91">
        <f t="shared" si="30"/>
        <v>0.11967620069826765</v>
      </c>
      <c r="BC22" s="91">
        <f t="shared" ref="BC22:BC24" si="41">BB22^2/($P$31-2)</f>
        <v>1.7902991266965048E-3</v>
      </c>
      <c r="BD22" s="91">
        <f t="shared" ref="BD22:BD27" si="42">G55</f>
        <v>26.798546838870628</v>
      </c>
      <c r="BE22" s="91">
        <f t="shared" si="31"/>
        <v>7.194187355482512E-2</v>
      </c>
      <c r="BF22" s="91">
        <f t="shared" ref="BF22:BF24" si="43">BE22^2/($P$31-2)</f>
        <v>6.4695414632230577E-4</v>
      </c>
      <c r="BG22" s="91">
        <f t="shared" ref="BG22:BG27" si="44">H55</f>
        <v>25.912940286991532</v>
      </c>
      <c r="BH22" s="91">
        <f t="shared" si="32"/>
        <v>3.6517611479661267E-2</v>
      </c>
      <c r="BI22" s="91">
        <f t="shared" si="33"/>
        <v>1.9050513545421262E-4</v>
      </c>
      <c r="BJ22" s="91">
        <f t="shared" ref="BJ22:BJ27" si="45">I55</f>
        <v>26.75932813476777</v>
      </c>
      <c r="BK22" s="91">
        <f t="shared" si="34"/>
        <v>7.0373125390710806E-2</v>
      </c>
      <c r="BL22" s="91">
        <f t="shared" si="35"/>
        <v>7.0748239675095799E-4</v>
      </c>
      <c r="BM22" s="91">
        <f t="shared" ref="BM22:BM27" si="46">J55</f>
        <v>25.470819795427978</v>
      </c>
      <c r="BN22" s="91">
        <f t="shared" si="36"/>
        <v>1.8832791817119131E-2</v>
      </c>
      <c r="BO22" s="91">
        <f t="shared" si="37"/>
        <v>5.0667721089564187E-5</v>
      </c>
      <c r="BP22" s="91">
        <f t="shared" ref="BP22:BP27" si="47">(A22-F$43*C22-F$44*B22-F$45)^2</f>
        <v>871065218.2957499</v>
      </c>
      <c r="BQ22" s="91">
        <f t="shared" ref="BQ22:BQ27" si="48">(A22-AVERAGE(A$19:A$27))^2</f>
        <v>2238395667656.3462</v>
      </c>
      <c r="BR22" s="91">
        <f t="shared" ref="BR22:BR27" si="49">(A22-G$43*C22-G$44*B22-G$45)^2</f>
        <v>68854708.070027754</v>
      </c>
      <c r="BS22" s="91">
        <f t="shared" ref="BS22:BS27" si="50">(A22-AVERAGE(A$19:A$27))^2</f>
        <v>2238395667656.3462</v>
      </c>
    </row>
    <row r="23" spans="1:71" s="3" customFormat="1" ht="13.5" customHeight="1" x14ac:dyDescent="0.25">
      <c r="A23" s="86">
        <f>INDEX('Cal Data Formatted'!B8:GU8, MATCH('ESTD Template'!$B$7,'Cal Data Formatted'!$B$3:$GU$3, 0))</f>
        <v>990424</v>
      </c>
      <c r="B23" s="50">
        <f>INDEX('Cal Data Formatted'!B56:GU56, MATCH('ESTD Template'!$B$7,'Cal Data Formatted'!$B$3:$GU$3, 0))</f>
        <v>50</v>
      </c>
      <c r="C23" s="49">
        <f t="shared" si="0"/>
        <v>2500</v>
      </c>
      <c r="D23" s="49">
        <f t="shared" si="28"/>
        <v>19808.48</v>
      </c>
      <c r="J23" s="35"/>
      <c r="K23" s="35"/>
      <c r="L23" s="35"/>
      <c r="M23" s="35"/>
      <c r="N23" s="35"/>
      <c r="O23" s="87">
        <v>5</v>
      </c>
      <c r="P23" s="89">
        <v>1</v>
      </c>
      <c r="Q23" s="82">
        <f t="shared" si="1"/>
        <v>2500</v>
      </c>
      <c r="R23" s="82">
        <f t="shared" si="2"/>
        <v>980939699776</v>
      </c>
      <c r="S23" s="82">
        <f t="shared" si="3"/>
        <v>49521200</v>
      </c>
      <c r="T23" s="89">
        <v>1</v>
      </c>
      <c r="U23" s="90">
        <f t="shared" si="4"/>
        <v>0.02</v>
      </c>
      <c r="V23" s="91">
        <f t="shared" si="5"/>
        <v>990424</v>
      </c>
      <c r="W23" s="92">
        <f t="shared" si="6"/>
        <v>1</v>
      </c>
      <c r="X23" s="91">
        <f t="shared" si="7"/>
        <v>19808.48</v>
      </c>
      <c r="Y23" s="91">
        <f t="shared" ref="Y23:Y27" si="51">U23*Q23</f>
        <v>50</v>
      </c>
      <c r="Z23" s="91">
        <f t="shared" ref="Z23:Z27" si="52">U23*R23</f>
        <v>19618793995.52</v>
      </c>
      <c r="AA23" s="89">
        <f t="shared" ref="AA23:AA27" si="53">1/Q23</f>
        <v>4.0000000000000002E-4</v>
      </c>
      <c r="AB23" s="91">
        <f t="shared" si="8"/>
        <v>19808.48</v>
      </c>
      <c r="AC23" s="92">
        <f t="shared" si="9"/>
        <v>0.02</v>
      </c>
      <c r="AD23" s="91">
        <f t="shared" si="10"/>
        <v>396.1696</v>
      </c>
      <c r="AE23" s="93">
        <f t="shared" ref="AE23:AE27" si="54">AA23*Q23</f>
        <v>1</v>
      </c>
      <c r="AF23" s="93">
        <f t="shared" ref="AF23:AF27" si="55">AA23*R23</f>
        <v>392375879.91040003</v>
      </c>
      <c r="AG23" s="94">
        <f t="shared" si="11"/>
        <v>0.02</v>
      </c>
      <c r="AH23" s="91">
        <f t="shared" si="12"/>
        <v>1</v>
      </c>
      <c r="AI23" s="92">
        <f t="shared" si="13"/>
        <v>19808.48</v>
      </c>
      <c r="AJ23" s="91">
        <f t="shared" si="14"/>
        <v>990424</v>
      </c>
      <c r="AK23" s="91">
        <f t="shared" si="15"/>
        <v>50</v>
      </c>
      <c r="AL23" s="91">
        <f t="shared" si="16"/>
        <v>2500</v>
      </c>
      <c r="AM23" s="91">
        <f t="shared" si="17"/>
        <v>125000</v>
      </c>
      <c r="AN23" s="91">
        <f t="shared" si="18"/>
        <v>49521200</v>
      </c>
      <c r="AO23" s="91">
        <f t="shared" si="19"/>
        <v>19618793995.52</v>
      </c>
      <c r="AP23" s="94">
        <f t="shared" si="20"/>
        <v>4.0000000000000002E-4</v>
      </c>
      <c r="AQ23" s="91">
        <f t="shared" si="21"/>
        <v>0.02</v>
      </c>
      <c r="AR23" s="92">
        <f t="shared" si="22"/>
        <v>396.1696</v>
      </c>
      <c r="AS23" s="91">
        <f t="shared" si="23"/>
        <v>19808.48</v>
      </c>
      <c r="AT23" s="91">
        <f t="shared" si="24"/>
        <v>1</v>
      </c>
      <c r="AU23" s="91">
        <f t="shared" si="25"/>
        <v>50</v>
      </c>
      <c r="AV23" s="91">
        <f t="shared" si="26"/>
        <v>2500</v>
      </c>
      <c r="AW23" s="91">
        <f t="shared" si="27"/>
        <v>990424</v>
      </c>
      <c r="AX23" s="91">
        <f t="shared" si="38"/>
        <v>59.916016983020008</v>
      </c>
      <c r="AY23" s="91">
        <f t="shared" si="29"/>
        <v>0.19832033966040016</v>
      </c>
      <c r="AZ23" s="91">
        <f t="shared" si="39"/>
        <v>4.9163696403770616E-3</v>
      </c>
      <c r="BA23" s="91">
        <f t="shared" si="40"/>
        <v>61.462443518829105</v>
      </c>
      <c r="BB23" s="91">
        <f t="shared" si="30"/>
        <v>0.22924887037658209</v>
      </c>
      <c r="BC23" s="91">
        <f t="shared" si="41"/>
        <v>6.5693805711173675E-3</v>
      </c>
      <c r="BD23" s="91">
        <f t="shared" si="42"/>
        <v>58.661750931705825</v>
      </c>
      <c r="BE23" s="91">
        <f t="shared" si="31"/>
        <v>0.1732350186341165</v>
      </c>
      <c r="BF23" s="91">
        <f t="shared" si="43"/>
        <v>3.7512964601453362E-3</v>
      </c>
      <c r="BG23" s="91">
        <f t="shared" si="44"/>
        <v>59.915973522905084</v>
      </c>
      <c r="BH23" s="91">
        <f t="shared" si="32"/>
        <v>0.19831947045810167</v>
      </c>
      <c r="BI23" s="91">
        <f t="shared" si="33"/>
        <v>5.6186589089688372E-3</v>
      </c>
      <c r="BJ23" s="91">
        <f t="shared" si="45"/>
        <v>58.925059019485758</v>
      </c>
      <c r="BK23" s="91">
        <f t="shared" si="34"/>
        <v>0.17850118038971516</v>
      </c>
      <c r="BL23" s="91">
        <f t="shared" si="35"/>
        <v>4.5518102000745185E-3</v>
      </c>
      <c r="BM23" s="91">
        <f t="shared" si="46"/>
        <v>56.22196568528382</v>
      </c>
      <c r="BN23" s="91">
        <f t="shared" si="36"/>
        <v>0.1244393137056764</v>
      </c>
      <c r="BO23" s="91">
        <f t="shared" si="37"/>
        <v>2.2121632565056774E-3</v>
      </c>
      <c r="BP23" s="91">
        <f t="shared" si="47"/>
        <v>22046078589.509056</v>
      </c>
      <c r="BQ23" s="91">
        <f t="shared" si="48"/>
        <v>920041406191.12366</v>
      </c>
      <c r="BR23" s="91">
        <f t="shared" si="49"/>
        <v>11629683399.53908</v>
      </c>
      <c r="BS23" s="91">
        <f t="shared" si="50"/>
        <v>920041406191.12366</v>
      </c>
    </row>
    <row r="24" spans="1:71" s="3" customFormat="1" ht="13.5" customHeight="1" x14ac:dyDescent="0.25">
      <c r="A24" s="86">
        <f>INDEX('Cal Data Formatted'!B9:GU9, MATCH('ESTD Template'!$B$7,'Cal Data Formatted'!$B$3:$GU$3, 0))</f>
        <v>1589739</v>
      </c>
      <c r="B24" s="50">
        <f>INDEX('Cal Data Formatted'!B57:GU57, MATCH('ESTD Template'!$B$7,'Cal Data Formatted'!$B$3:$GU$3, 0))</f>
        <v>100</v>
      </c>
      <c r="C24" s="49">
        <f t="shared" si="0"/>
        <v>10000</v>
      </c>
      <c r="D24" s="49">
        <f t="shared" si="28"/>
        <v>15897.39</v>
      </c>
      <c r="J24" s="35"/>
      <c r="K24" s="35"/>
      <c r="L24" s="35"/>
      <c r="M24" s="35"/>
      <c r="N24" s="35"/>
      <c r="O24" s="87">
        <v>6</v>
      </c>
      <c r="P24" s="89">
        <v>1</v>
      </c>
      <c r="Q24" s="82">
        <f t="shared" si="1"/>
        <v>10000</v>
      </c>
      <c r="R24" s="82">
        <f t="shared" si="2"/>
        <v>2527270088121</v>
      </c>
      <c r="S24" s="82">
        <f t="shared" si="3"/>
        <v>158973900</v>
      </c>
      <c r="T24" s="89">
        <v>1</v>
      </c>
      <c r="U24" s="90">
        <f t="shared" si="4"/>
        <v>0.01</v>
      </c>
      <c r="V24" s="91">
        <f t="shared" si="5"/>
        <v>1589739</v>
      </c>
      <c r="W24" s="92">
        <f t="shared" si="6"/>
        <v>1</v>
      </c>
      <c r="X24" s="91">
        <f t="shared" si="7"/>
        <v>15897.390000000001</v>
      </c>
      <c r="Y24" s="91">
        <f t="shared" si="51"/>
        <v>100</v>
      </c>
      <c r="Z24" s="91">
        <f t="shared" si="52"/>
        <v>25272700881.209999</v>
      </c>
      <c r="AA24" s="89">
        <f t="shared" si="53"/>
        <v>1E-4</v>
      </c>
      <c r="AB24" s="91">
        <f t="shared" si="8"/>
        <v>15897.390000000001</v>
      </c>
      <c r="AC24" s="92">
        <f t="shared" si="9"/>
        <v>0.01</v>
      </c>
      <c r="AD24" s="91">
        <f t="shared" si="10"/>
        <v>158.97390000000001</v>
      </c>
      <c r="AE24" s="93">
        <f t="shared" si="54"/>
        <v>1</v>
      </c>
      <c r="AF24" s="93">
        <f t="shared" si="55"/>
        <v>252727008.81210002</v>
      </c>
      <c r="AG24" s="94">
        <f t="shared" si="11"/>
        <v>0.01</v>
      </c>
      <c r="AH24" s="91">
        <f t="shared" si="12"/>
        <v>1</v>
      </c>
      <c r="AI24" s="92">
        <f t="shared" si="13"/>
        <v>15897.390000000001</v>
      </c>
      <c r="AJ24" s="91">
        <f t="shared" si="14"/>
        <v>1589739</v>
      </c>
      <c r="AK24" s="91">
        <f t="shared" si="15"/>
        <v>100</v>
      </c>
      <c r="AL24" s="91">
        <f t="shared" si="16"/>
        <v>10000</v>
      </c>
      <c r="AM24" s="91">
        <f t="shared" si="17"/>
        <v>1000000</v>
      </c>
      <c r="AN24" s="91">
        <f t="shared" si="18"/>
        <v>158973900</v>
      </c>
      <c r="AO24" s="91">
        <f t="shared" si="19"/>
        <v>25272700881.209999</v>
      </c>
      <c r="AP24" s="94">
        <f t="shared" si="20"/>
        <v>1E-4</v>
      </c>
      <c r="AQ24" s="91">
        <f t="shared" si="21"/>
        <v>0.01</v>
      </c>
      <c r="AR24" s="92">
        <f t="shared" si="22"/>
        <v>158.97390000000001</v>
      </c>
      <c r="AS24" s="91">
        <f t="shared" si="23"/>
        <v>15897.390000000001</v>
      </c>
      <c r="AT24" s="91">
        <f t="shared" si="24"/>
        <v>1</v>
      </c>
      <c r="AU24" s="91">
        <f t="shared" si="25"/>
        <v>100</v>
      </c>
      <c r="AV24" s="91">
        <f t="shared" si="26"/>
        <v>10000</v>
      </c>
      <c r="AW24" s="91">
        <f t="shared" si="27"/>
        <v>1589739</v>
      </c>
      <c r="AX24" s="91">
        <f t="shared" si="38"/>
        <v>97.869260042570389</v>
      </c>
      <c r="AY24" s="91">
        <f t="shared" si="29"/>
        <v>-2.1307399574296112E-2</v>
      </c>
      <c r="AZ24" s="91">
        <f t="shared" si="39"/>
        <v>5.6750659577339263E-5</v>
      </c>
      <c r="BA24" s="91">
        <f t="shared" si="40"/>
        <v>98.821241784460767</v>
      </c>
      <c r="BB24" s="91">
        <f t="shared" si="30"/>
        <v>-1.1787582155392329E-2</v>
      </c>
      <c r="BC24" s="91">
        <f t="shared" si="41"/>
        <v>1.7368386633765457E-5</v>
      </c>
      <c r="BD24" s="91">
        <f t="shared" si="42"/>
        <v>94.226491360129756</v>
      </c>
      <c r="BE24" s="91">
        <f t="shared" si="31"/>
        <v>-5.7735086398702437E-2</v>
      </c>
      <c r="BF24" s="91">
        <f t="shared" si="43"/>
        <v>4.1666752518320439E-4</v>
      </c>
      <c r="BG24" s="91">
        <f t="shared" si="44"/>
        <v>97.869143825656082</v>
      </c>
      <c r="BH24" s="91">
        <f t="shared" si="32"/>
        <v>-2.1308561743439185E-2</v>
      </c>
      <c r="BI24" s="91">
        <f t="shared" si="33"/>
        <v>6.4864971939137145E-5</v>
      </c>
      <c r="BJ24" s="91">
        <f t="shared" si="45"/>
        <v>95.189989965804216</v>
      </c>
      <c r="BK24" s="91">
        <f t="shared" si="34"/>
        <v>-4.8100100341957844E-2</v>
      </c>
      <c r="BL24" s="91">
        <f t="shared" si="35"/>
        <v>3.3051709327234477E-4</v>
      </c>
      <c r="BM24" s="91">
        <f t="shared" si="46"/>
        <v>91.236198099778804</v>
      </c>
      <c r="BN24" s="91">
        <f t="shared" si="36"/>
        <v>-8.7638019002211964E-2</v>
      </c>
      <c r="BO24" s="91">
        <f t="shared" si="37"/>
        <v>1.0972031963760094E-3</v>
      </c>
      <c r="BP24" s="91">
        <f t="shared" si="47"/>
        <v>6242350390.3622541</v>
      </c>
      <c r="BQ24" s="91">
        <f t="shared" si="48"/>
        <v>129508496157.23465</v>
      </c>
      <c r="BR24" s="91">
        <f t="shared" si="49"/>
        <v>21902403571.99472</v>
      </c>
      <c r="BS24" s="91">
        <f t="shared" si="50"/>
        <v>129508496157.23465</v>
      </c>
    </row>
    <row r="25" spans="1:71" s="3" customFormat="1" ht="13.5" customHeight="1" x14ac:dyDescent="0.25">
      <c r="A25" s="86">
        <f>INDEX('Cal Data Formatted'!B10:GU10, MATCH('ESTD Template'!$B$7,'Cal Data Formatted'!$B$3:$GU$3, 0))</f>
        <v>3179478</v>
      </c>
      <c r="B25" s="50">
        <f>INDEX('Cal Data Formatted'!B58:GU58, MATCH('ESTD Template'!$B$7,'Cal Data Formatted'!$B$3:$GU$3, 0))</f>
        <v>200</v>
      </c>
      <c r="C25" s="49">
        <f t="shared" ref="C25:C27" si="56">B25^2</f>
        <v>40000</v>
      </c>
      <c r="D25" s="49">
        <f t="shared" si="28"/>
        <v>15897.39</v>
      </c>
      <c r="J25" s="35"/>
      <c r="K25" s="35"/>
      <c r="L25" s="35"/>
      <c r="M25" s="35"/>
      <c r="N25" s="35"/>
      <c r="O25" s="87">
        <v>7</v>
      </c>
      <c r="P25" s="89">
        <v>1</v>
      </c>
      <c r="Q25" s="82">
        <f t="shared" si="1"/>
        <v>40000</v>
      </c>
      <c r="R25" s="82">
        <f t="shared" si="2"/>
        <v>10109080352484</v>
      </c>
      <c r="S25" s="82">
        <f t="shared" si="3"/>
        <v>635895600</v>
      </c>
      <c r="T25" s="89">
        <v>1</v>
      </c>
      <c r="U25" s="90">
        <f t="shared" si="4"/>
        <v>5.0000000000000001E-3</v>
      </c>
      <c r="V25" s="91">
        <f t="shared" si="5"/>
        <v>3179478</v>
      </c>
      <c r="W25" s="92">
        <f t="shared" si="6"/>
        <v>1</v>
      </c>
      <c r="X25" s="91">
        <f t="shared" si="7"/>
        <v>15897.390000000001</v>
      </c>
      <c r="Y25" s="91">
        <f t="shared" si="51"/>
        <v>200</v>
      </c>
      <c r="Z25" s="91">
        <f t="shared" si="52"/>
        <v>50545401762.419998</v>
      </c>
      <c r="AA25" s="89">
        <f t="shared" si="53"/>
        <v>2.5000000000000001E-5</v>
      </c>
      <c r="AB25" s="91">
        <f t="shared" si="8"/>
        <v>15897.390000000001</v>
      </c>
      <c r="AC25" s="92">
        <f t="shared" si="9"/>
        <v>5.0000000000000001E-3</v>
      </c>
      <c r="AD25" s="91">
        <f t="shared" si="10"/>
        <v>79.486950000000007</v>
      </c>
      <c r="AE25" s="93">
        <f t="shared" si="54"/>
        <v>1</v>
      </c>
      <c r="AF25" s="93">
        <f t="shared" si="55"/>
        <v>252727008.81210002</v>
      </c>
      <c r="AG25" s="94">
        <f t="shared" si="11"/>
        <v>5.0000000000000001E-3</v>
      </c>
      <c r="AH25" s="91">
        <f t="shared" si="12"/>
        <v>1</v>
      </c>
      <c r="AI25" s="92">
        <f t="shared" si="13"/>
        <v>15897.390000000001</v>
      </c>
      <c r="AJ25" s="91">
        <f t="shared" si="14"/>
        <v>3179478</v>
      </c>
      <c r="AK25" s="91">
        <f t="shared" si="15"/>
        <v>200</v>
      </c>
      <c r="AL25" s="91">
        <f t="shared" si="16"/>
        <v>40000</v>
      </c>
      <c r="AM25" s="91">
        <f t="shared" si="17"/>
        <v>8000000</v>
      </c>
      <c r="AN25" s="91">
        <f t="shared" si="18"/>
        <v>635895600</v>
      </c>
      <c r="AO25" s="91">
        <f t="shared" si="19"/>
        <v>50545401762.419998</v>
      </c>
      <c r="AP25" s="94">
        <f t="shared" si="20"/>
        <v>2.5000000000000001E-5</v>
      </c>
      <c r="AQ25" s="91">
        <f t="shared" si="21"/>
        <v>5.0000000000000001E-3</v>
      </c>
      <c r="AR25" s="92">
        <f t="shared" si="22"/>
        <v>79.486950000000007</v>
      </c>
      <c r="AS25" s="91">
        <f t="shared" si="23"/>
        <v>15897.390000000001</v>
      </c>
      <c r="AT25" s="91">
        <f t="shared" si="24"/>
        <v>1</v>
      </c>
      <c r="AU25" s="91">
        <f t="shared" si="25"/>
        <v>200</v>
      </c>
      <c r="AV25" s="91">
        <f t="shared" si="26"/>
        <v>40000</v>
      </c>
      <c r="AW25" s="91">
        <f t="shared" si="27"/>
        <v>3179478</v>
      </c>
      <c r="AX25" s="91">
        <f t="shared" si="38"/>
        <v>198.54378123467563</v>
      </c>
      <c r="AY25" s="91">
        <f t="shared" si="29"/>
        <v>-7.2810938266218272E-3</v>
      </c>
      <c r="AZ25" s="91">
        <f t="shared" ref="AZ25:AZ27" si="57">AY25^2/($P$31-2)</f>
        <v>6.6267909140088105E-6</v>
      </c>
      <c r="BA25" s="91">
        <f t="shared" si="40"/>
        <v>197.91894265296401</v>
      </c>
      <c r="BB25" s="91">
        <f t="shared" si="30"/>
        <v>-1.040528673517997E-2</v>
      </c>
      <c r="BC25" s="91">
        <f t="shared" ref="BC25:BC27" si="58">BB25^2/($P$31-2)</f>
        <v>1.3533749005164031E-5</v>
      </c>
      <c r="BD25" s="91">
        <f t="shared" si="42"/>
        <v>188.56528629091281</v>
      </c>
      <c r="BE25" s="91">
        <f t="shared" si="31"/>
        <v>-5.7173568545435954E-2</v>
      </c>
      <c r="BF25" s="91">
        <f t="shared" ref="BF25:BF27" si="59">BE25^2/($P$31-2)</f>
        <v>4.0860211752745797E-4</v>
      </c>
      <c r="BG25" s="91">
        <f t="shared" si="44"/>
        <v>198.5435618542862</v>
      </c>
      <c r="BH25" s="91">
        <f t="shared" si="32"/>
        <v>-7.2821907285690202E-3</v>
      </c>
      <c r="BI25" s="91">
        <f t="shared" si="33"/>
        <v>7.5757574010366574E-6</v>
      </c>
      <c r="BJ25" s="91">
        <f t="shared" si="45"/>
        <v>193.33252973774682</v>
      </c>
      <c r="BK25" s="91">
        <f t="shared" si="34"/>
        <v>-3.3337351311265875E-2</v>
      </c>
      <c r="BL25" s="91">
        <f t="shared" si="35"/>
        <v>1.587684274929658E-4</v>
      </c>
      <c r="BM25" s="91">
        <f t="shared" si="46"/>
        <v>188.01790815165458</v>
      </c>
      <c r="BN25" s="91">
        <f t="shared" si="36"/>
        <v>-5.9910459241727096E-2</v>
      </c>
      <c r="BO25" s="91">
        <f t="shared" si="37"/>
        <v>5.1275187522209194E-4</v>
      </c>
      <c r="BP25" s="91">
        <f t="shared" si="47"/>
        <v>11299133715.908344</v>
      </c>
      <c r="BQ25" s="91">
        <f t="shared" si="48"/>
        <v>1512570651259.5676</v>
      </c>
      <c r="BR25" s="91">
        <f t="shared" si="49"/>
        <v>36097109701.904449</v>
      </c>
      <c r="BS25" s="91">
        <f t="shared" si="50"/>
        <v>1512570651259.5676</v>
      </c>
    </row>
    <row r="26" spans="1:71" s="3" customFormat="1" ht="13.5" customHeight="1" x14ac:dyDescent="0.25">
      <c r="A26" s="86">
        <f>INDEX('Cal Data Formatted'!B11:GU11, MATCH('ESTD Template'!$B$7,'Cal Data Formatted'!$B$3:$GU$3, 0))</f>
        <v>4769217</v>
      </c>
      <c r="B26" s="50">
        <f>INDEX('Cal Data Formatted'!B59:GU59, MATCH('ESTD Template'!$B$7,'Cal Data Formatted'!$B$3:$GU$3, 0))</f>
        <v>300</v>
      </c>
      <c r="C26" s="49">
        <f t="shared" si="56"/>
        <v>90000</v>
      </c>
      <c r="D26" s="49">
        <f t="shared" si="28"/>
        <v>15897.39</v>
      </c>
      <c r="J26" s="35"/>
      <c r="K26" s="35"/>
      <c r="L26" s="35"/>
      <c r="M26" s="35"/>
      <c r="N26" s="35"/>
      <c r="O26" s="87">
        <v>8</v>
      </c>
      <c r="P26" s="89">
        <v>1</v>
      </c>
      <c r="Q26" s="82">
        <f t="shared" si="1"/>
        <v>90000</v>
      </c>
      <c r="R26" s="82">
        <f t="shared" si="2"/>
        <v>22745430793089</v>
      </c>
      <c r="S26" s="82">
        <f t="shared" si="3"/>
        <v>1430765100</v>
      </c>
      <c r="T26" s="89">
        <v>1</v>
      </c>
      <c r="U26" s="90">
        <f t="shared" si="4"/>
        <v>3.3333333333333335E-3</v>
      </c>
      <c r="V26" s="91">
        <f t="shared" si="5"/>
        <v>4769217</v>
      </c>
      <c r="W26" s="92">
        <f t="shared" si="6"/>
        <v>1</v>
      </c>
      <c r="X26" s="91">
        <f t="shared" si="7"/>
        <v>15897.390000000001</v>
      </c>
      <c r="Y26" s="91">
        <f t="shared" si="51"/>
        <v>300</v>
      </c>
      <c r="Z26" s="91">
        <f t="shared" si="52"/>
        <v>75818102643.630005</v>
      </c>
      <c r="AA26" s="89">
        <f t="shared" si="53"/>
        <v>1.1111111111111112E-5</v>
      </c>
      <c r="AB26" s="91">
        <f t="shared" si="8"/>
        <v>15897.390000000001</v>
      </c>
      <c r="AC26" s="92">
        <f t="shared" si="9"/>
        <v>3.3333333333333335E-3</v>
      </c>
      <c r="AD26" s="91">
        <f t="shared" si="10"/>
        <v>52.991300000000003</v>
      </c>
      <c r="AE26" s="93">
        <f t="shared" si="54"/>
        <v>1</v>
      </c>
      <c r="AF26" s="93">
        <f t="shared" si="55"/>
        <v>252727008.81210002</v>
      </c>
      <c r="AG26" s="94">
        <f t="shared" si="11"/>
        <v>3.3333333333333335E-3</v>
      </c>
      <c r="AH26" s="91">
        <f t="shared" si="12"/>
        <v>1</v>
      </c>
      <c r="AI26" s="92">
        <f t="shared" si="13"/>
        <v>15897.390000000001</v>
      </c>
      <c r="AJ26" s="91">
        <f t="shared" si="14"/>
        <v>4769217</v>
      </c>
      <c r="AK26" s="91">
        <f t="shared" si="15"/>
        <v>300</v>
      </c>
      <c r="AL26" s="91">
        <f t="shared" si="16"/>
        <v>90000</v>
      </c>
      <c r="AM26" s="91">
        <f t="shared" si="17"/>
        <v>27000000</v>
      </c>
      <c r="AN26" s="91">
        <f t="shared" si="18"/>
        <v>1430765100</v>
      </c>
      <c r="AO26" s="91">
        <f t="shared" si="19"/>
        <v>75818102643.630005</v>
      </c>
      <c r="AP26" s="94">
        <f t="shared" si="20"/>
        <v>1.1111111111111112E-5</v>
      </c>
      <c r="AQ26" s="91">
        <f t="shared" si="21"/>
        <v>3.3333333333333335E-3</v>
      </c>
      <c r="AR26" s="92">
        <f t="shared" si="22"/>
        <v>52.991300000000003</v>
      </c>
      <c r="AS26" s="91">
        <f t="shared" si="23"/>
        <v>15897.390000000001</v>
      </c>
      <c r="AT26" s="91">
        <f t="shared" si="24"/>
        <v>1</v>
      </c>
      <c r="AU26" s="91">
        <f t="shared" si="25"/>
        <v>300</v>
      </c>
      <c r="AV26" s="91">
        <f t="shared" si="26"/>
        <v>90000</v>
      </c>
      <c r="AW26" s="91">
        <f t="shared" si="27"/>
        <v>4769217</v>
      </c>
      <c r="AX26" s="91">
        <f t="shared" si="38"/>
        <v>299.21830242678089</v>
      </c>
      <c r="AY26" s="91">
        <f t="shared" si="29"/>
        <v>-2.6056585773970181E-3</v>
      </c>
      <c r="AZ26" s="91">
        <f t="shared" si="57"/>
        <v>8.4868207774533152E-7</v>
      </c>
      <c r="BA26" s="91">
        <f t="shared" si="40"/>
        <v>297.0166435214673</v>
      </c>
      <c r="BB26" s="91">
        <f t="shared" si="30"/>
        <v>-9.9445215951089946E-3</v>
      </c>
      <c r="BC26" s="91">
        <f t="shared" si="58"/>
        <v>1.2361688719448643E-5</v>
      </c>
      <c r="BD26" s="91">
        <f t="shared" si="42"/>
        <v>282.90408122169583</v>
      </c>
      <c r="BE26" s="91">
        <f t="shared" si="31"/>
        <v>-5.698639592768056E-2</v>
      </c>
      <c r="BF26" s="91">
        <f t="shared" si="59"/>
        <v>4.0593116510329594E-4</v>
      </c>
      <c r="BG26" s="91">
        <f t="shared" si="44"/>
        <v>299.21811038352405</v>
      </c>
      <c r="BH26" s="91">
        <f t="shared" si="32"/>
        <v>-2.6062987215865027E-3</v>
      </c>
      <c r="BI26" s="91">
        <f t="shared" si="33"/>
        <v>9.7039900373477688E-7</v>
      </c>
      <c r="BJ26" s="91">
        <f t="shared" si="45"/>
        <v>294.51104316482662</v>
      </c>
      <c r="BK26" s="91">
        <f t="shared" si="34"/>
        <v>-1.8296522783911275E-2</v>
      </c>
      <c r="BL26" s="91">
        <f t="shared" si="35"/>
        <v>4.7823249426026341E-5</v>
      </c>
      <c r="BM26" s="91">
        <f t="shared" si="46"/>
        <v>291.3977128324762</v>
      </c>
      <c r="BN26" s="91">
        <f t="shared" si="36"/>
        <v>-2.8674290558412661E-2</v>
      </c>
      <c r="BO26" s="91">
        <f t="shared" si="37"/>
        <v>1.1745927700403907E-4</v>
      </c>
      <c r="BP26" s="91">
        <f t="shared" si="47"/>
        <v>7193747305.0918169</v>
      </c>
      <c r="BQ26" s="91">
        <f t="shared" si="48"/>
        <v>7950172982603.9004</v>
      </c>
      <c r="BR26" s="91">
        <f t="shared" si="49"/>
        <v>16189403542.458422</v>
      </c>
      <c r="BS26" s="91">
        <f t="shared" si="50"/>
        <v>7950172982603.9004</v>
      </c>
    </row>
    <row r="27" spans="1:71" s="3" customFormat="1" ht="13.5" customHeight="1" x14ac:dyDescent="0.25">
      <c r="A27" s="86">
        <f>INDEX('Cal Data Formatted'!B12:GU12, MATCH('ESTD Template'!$B$7,'Cal Data Formatted'!$B$3:$GU$3, 0))</f>
        <v>6358956</v>
      </c>
      <c r="B27" s="50">
        <f>INDEX('Cal Data Formatted'!B60:GU60, MATCH('ESTD Template'!$B$7,'Cal Data Formatted'!$B$3:$GU$3, 0))</f>
        <v>400</v>
      </c>
      <c r="C27" s="49">
        <f t="shared" si="56"/>
        <v>160000</v>
      </c>
      <c r="D27" s="49">
        <f t="shared" si="28"/>
        <v>15897.39</v>
      </c>
      <c r="J27" s="35"/>
      <c r="K27" s="35"/>
      <c r="L27" s="35"/>
      <c r="M27" s="35"/>
      <c r="N27" s="35"/>
      <c r="O27" s="87">
        <v>9</v>
      </c>
      <c r="P27" s="89">
        <v>1</v>
      </c>
      <c r="Q27" s="82">
        <f t="shared" si="1"/>
        <v>160000</v>
      </c>
      <c r="R27" s="82">
        <f t="shared" si="2"/>
        <v>40436321409936</v>
      </c>
      <c r="S27" s="82">
        <f t="shared" si="3"/>
        <v>2543582400</v>
      </c>
      <c r="T27" s="89">
        <v>1</v>
      </c>
      <c r="U27" s="90">
        <f t="shared" si="4"/>
        <v>2.5000000000000001E-3</v>
      </c>
      <c r="V27" s="91">
        <f t="shared" si="5"/>
        <v>6358956</v>
      </c>
      <c r="W27" s="92">
        <f t="shared" si="6"/>
        <v>1</v>
      </c>
      <c r="X27" s="91">
        <f t="shared" si="7"/>
        <v>15897.390000000001</v>
      </c>
      <c r="Y27" s="91">
        <f t="shared" si="51"/>
        <v>400</v>
      </c>
      <c r="Z27" s="91">
        <f t="shared" si="52"/>
        <v>101090803524.84</v>
      </c>
      <c r="AA27" s="89">
        <f t="shared" si="53"/>
        <v>6.2500000000000003E-6</v>
      </c>
      <c r="AB27" s="91">
        <f t="shared" si="8"/>
        <v>15897.390000000001</v>
      </c>
      <c r="AC27" s="92">
        <f t="shared" si="9"/>
        <v>2.5000000000000001E-3</v>
      </c>
      <c r="AD27" s="91">
        <f t="shared" si="10"/>
        <v>39.743475000000004</v>
      </c>
      <c r="AE27" s="93">
        <f t="shared" si="54"/>
        <v>1</v>
      </c>
      <c r="AF27" s="93">
        <f t="shared" si="55"/>
        <v>252727008.81210002</v>
      </c>
      <c r="AG27" s="94">
        <f t="shared" si="11"/>
        <v>2.5000000000000001E-3</v>
      </c>
      <c r="AH27" s="91">
        <f t="shared" si="12"/>
        <v>1</v>
      </c>
      <c r="AI27" s="92">
        <f t="shared" si="13"/>
        <v>15897.390000000001</v>
      </c>
      <c r="AJ27" s="91">
        <f t="shared" si="14"/>
        <v>6358956</v>
      </c>
      <c r="AK27" s="91">
        <f t="shared" si="15"/>
        <v>400</v>
      </c>
      <c r="AL27" s="91">
        <f t="shared" si="16"/>
        <v>160000</v>
      </c>
      <c r="AM27" s="91">
        <f t="shared" si="17"/>
        <v>64000000</v>
      </c>
      <c r="AN27" s="91">
        <f t="shared" si="18"/>
        <v>2543582400</v>
      </c>
      <c r="AO27" s="91">
        <f t="shared" si="19"/>
        <v>101090803524.84</v>
      </c>
      <c r="AP27" s="94">
        <f t="shared" si="20"/>
        <v>6.2500000000000003E-6</v>
      </c>
      <c r="AQ27" s="91">
        <f t="shared" si="21"/>
        <v>2.5000000000000001E-3</v>
      </c>
      <c r="AR27" s="92">
        <f t="shared" si="22"/>
        <v>39.743475000000004</v>
      </c>
      <c r="AS27" s="91">
        <f t="shared" si="23"/>
        <v>15897.390000000001</v>
      </c>
      <c r="AT27" s="91">
        <f t="shared" si="24"/>
        <v>1</v>
      </c>
      <c r="AU27" s="91">
        <f t="shared" si="25"/>
        <v>400</v>
      </c>
      <c r="AV27" s="91">
        <f t="shared" si="26"/>
        <v>160000</v>
      </c>
      <c r="AW27" s="91">
        <f t="shared" si="27"/>
        <v>6358956</v>
      </c>
      <c r="AX27" s="91">
        <f t="shared" si="38"/>
        <v>399.8928236188861</v>
      </c>
      <c r="AY27" s="91">
        <f t="shared" si="29"/>
        <v>-2.6794095278475538E-4</v>
      </c>
      <c r="AZ27" s="91">
        <f t="shared" si="57"/>
        <v>8.9740442724003139E-9</v>
      </c>
      <c r="BA27" s="91">
        <f t="shared" si="40"/>
        <v>396.11434438997054</v>
      </c>
      <c r="BB27" s="91">
        <f t="shared" si="30"/>
        <v>-9.7141390250736499E-3</v>
      </c>
      <c r="BC27" s="91">
        <f t="shared" si="58"/>
        <v>1.1795562124807356E-5</v>
      </c>
      <c r="BD27" s="91">
        <f t="shared" si="42"/>
        <v>377.24287615247891</v>
      </c>
      <c r="BE27" s="91">
        <f t="shared" si="31"/>
        <v>-5.6892809618802713E-2</v>
      </c>
      <c r="BF27" s="91">
        <f t="shared" si="59"/>
        <v>4.0459897329016633E-4</v>
      </c>
      <c r="BG27" s="91">
        <f t="shared" si="44"/>
        <v>399.89278940442262</v>
      </c>
      <c r="BH27" s="91">
        <f t="shared" si="32"/>
        <v>-2.6802648894346247E-4</v>
      </c>
      <c r="BI27" s="91">
        <f t="shared" si="33"/>
        <v>1.026259982505143E-8</v>
      </c>
      <c r="BJ27" s="91">
        <f t="shared" si="45"/>
        <v>399.02602195813466</v>
      </c>
      <c r="BK27" s="91">
        <f t="shared" si="34"/>
        <v>-2.4349451046633418E-3</v>
      </c>
      <c r="BL27" s="91">
        <f t="shared" si="35"/>
        <v>8.4699395181771044E-7</v>
      </c>
      <c r="BM27" s="91">
        <f t="shared" si="46"/>
        <v>402.94302463812858</v>
      </c>
      <c r="BN27" s="91">
        <f t="shared" si="36"/>
        <v>7.3575615953214426E-3</v>
      </c>
      <c r="BO27" s="91">
        <f t="shared" si="37"/>
        <v>7.7333875184212881E-6</v>
      </c>
      <c r="BP27" s="91">
        <f t="shared" si="47"/>
        <v>212118260.13798699</v>
      </c>
      <c r="BQ27" s="91">
        <f t="shared" si="48"/>
        <v>19442315490190.234</v>
      </c>
      <c r="BR27" s="91">
        <f t="shared" si="49"/>
        <v>1621657909.3946362</v>
      </c>
      <c r="BS27" s="91">
        <f t="shared" si="50"/>
        <v>19442315490190.234</v>
      </c>
    </row>
    <row r="28" spans="1:71" s="3" customFormat="1" ht="13.5" customHeight="1" x14ac:dyDescent="0.25">
      <c r="A28" s="86">
        <f>INDEX('Cal Data Formatted'!B13:GU13, MATCH('ESTD Template'!$B$7,'Cal Data Formatted'!$B$3:$GU$3, 0))</f>
        <v>7948695</v>
      </c>
      <c r="B28" s="50">
        <f>INDEX('Cal Data Formatted'!B61:GU61, MATCH('ESTD Template'!$B$7,'Cal Data Formatted'!$B$3:$GU$3, 0))</f>
        <v>500</v>
      </c>
      <c r="C28" s="49">
        <f t="shared" ref="C28" si="60">B28^2</f>
        <v>250000</v>
      </c>
      <c r="D28" s="49">
        <f t="shared" ref="D28" si="61">A28/B28</f>
        <v>15897.39</v>
      </c>
      <c r="J28" s="35"/>
      <c r="K28" s="35"/>
      <c r="L28" s="35"/>
      <c r="M28" s="35"/>
      <c r="N28" s="35"/>
      <c r="O28" s="87">
        <v>10</v>
      </c>
      <c r="P28" s="89">
        <v>1</v>
      </c>
      <c r="Q28" s="82">
        <f t="shared" ref="Q28" si="62">POWER(B28,2)</f>
        <v>250000</v>
      </c>
      <c r="R28" s="82">
        <f t="shared" ref="R28" si="63">A28^2</f>
        <v>63181752203025</v>
      </c>
      <c r="S28" s="82">
        <f t="shared" ref="S28" si="64">A28*B28</f>
        <v>3974347500</v>
      </c>
      <c r="T28" s="89">
        <v>1</v>
      </c>
      <c r="U28" s="90">
        <f t="shared" ref="U28" si="65">1/B28</f>
        <v>2E-3</v>
      </c>
      <c r="V28" s="91">
        <f t="shared" ref="V28" si="66">U28*B28*A28</f>
        <v>7948695</v>
      </c>
      <c r="W28" s="92">
        <f t="shared" ref="W28" si="67">U28*B28</f>
        <v>1</v>
      </c>
      <c r="X28" s="91">
        <f t="shared" ref="X28" si="68">U28*A28</f>
        <v>15897.390000000001</v>
      </c>
      <c r="Y28" s="91">
        <f t="shared" ref="Y28" si="69">U28*Q28</f>
        <v>500</v>
      </c>
      <c r="Z28" s="91">
        <f t="shared" ref="Z28" si="70">U28*R28</f>
        <v>126363504406.05</v>
      </c>
      <c r="AA28" s="89">
        <f t="shared" ref="AA28" si="71">1/Q28</f>
        <v>3.9999999999999998E-6</v>
      </c>
      <c r="AB28" s="91">
        <f t="shared" ref="AB28" si="72">AA28*B28*A28</f>
        <v>15897.390000000001</v>
      </c>
      <c r="AC28" s="92">
        <f t="shared" ref="AC28" si="73">AA28*B28</f>
        <v>2E-3</v>
      </c>
      <c r="AD28" s="91">
        <f t="shared" ref="AD28" si="74">AA28*A28</f>
        <v>31.794779999999999</v>
      </c>
      <c r="AE28" s="93">
        <f t="shared" ref="AE28" si="75">AA28*Q28</f>
        <v>1</v>
      </c>
      <c r="AF28" s="93">
        <f t="shared" ref="AF28" si="76">AA28*R28</f>
        <v>252727008.81209999</v>
      </c>
      <c r="AG28" s="94">
        <f t="shared" ref="AG28" si="77">1/B28</f>
        <v>2E-3</v>
      </c>
      <c r="AH28" s="91">
        <f t="shared" ref="AH28" si="78">AG28*B28</f>
        <v>1</v>
      </c>
      <c r="AI28" s="92">
        <f t="shared" ref="AI28" si="79">AG28*A28</f>
        <v>15897.390000000001</v>
      </c>
      <c r="AJ28" s="91">
        <f t="shared" ref="AJ28" si="80">AG28*B28*A28</f>
        <v>7948695</v>
      </c>
      <c r="AK28" s="91">
        <f t="shared" ref="AK28" si="81">AG28*B28^2</f>
        <v>500</v>
      </c>
      <c r="AL28" s="91">
        <f t="shared" ref="AL28" si="82">AG28*B28^3</f>
        <v>250000</v>
      </c>
      <c r="AM28" s="91">
        <f t="shared" ref="AM28" si="83">AG28*B28^4</f>
        <v>125000000</v>
      </c>
      <c r="AN28" s="91">
        <f t="shared" ref="AN28" si="84">AG28*B28^2*A28</f>
        <v>3974347500</v>
      </c>
      <c r="AO28" s="91">
        <f t="shared" ref="AO28" si="85">AG28*A28^2</f>
        <v>126363504406.05</v>
      </c>
      <c r="AP28" s="94">
        <f t="shared" ref="AP28" si="86">1/C28</f>
        <v>3.9999999999999998E-6</v>
      </c>
      <c r="AQ28" s="91">
        <f t="shared" ref="AQ28" si="87">AP28*B28</f>
        <v>2E-3</v>
      </c>
      <c r="AR28" s="92">
        <f t="shared" ref="AR28" si="88">AP28*A28</f>
        <v>31.794779999999999</v>
      </c>
      <c r="AS28" s="91">
        <f t="shared" ref="AS28" si="89">AP28*B28*A28</f>
        <v>15897.390000000001</v>
      </c>
      <c r="AT28" s="91">
        <f t="shared" ref="AT28" si="90">AP28*B28^2</f>
        <v>1</v>
      </c>
      <c r="AU28" s="91">
        <f t="shared" ref="AU28" si="91">AP28*B28^3</f>
        <v>500</v>
      </c>
      <c r="AV28" s="91">
        <f t="shared" ref="AV28" si="92">AP28*B28^4</f>
        <v>250000</v>
      </c>
      <c r="AW28" s="91">
        <f t="shared" ref="AW28" si="93">AP28*B28^2*A28</f>
        <v>7948695</v>
      </c>
      <c r="AX28" s="91">
        <f t="shared" ref="AX28" si="94">E61</f>
        <v>500.56734481099136</v>
      </c>
      <c r="AY28" s="91">
        <f t="shared" ref="AY28" si="95">(AX28-$B28)/$B28</f>
        <v>1.1346896219827159E-3</v>
      </c>
      <c r="AZ28" s="91">
        <f t="shared" ref="AZ28" si="96">AY28^2/($P$31-2)</f>
        <v>1.6094006727940985E-7</v>
      </c>
      <c r="BA28" s="91">
        <f t="shared" ref="BA28" si="97">F61</f>
        <v>495.21204525847378</v>
      </c>
      <c r="BB28" s="91">
        <f t="shared" ref="BB28" si="98">(BA28-$B28)/$B28</f>
        <v>-9.5759094830524423E-3</v>
      </c>
      <c r="BC28" s="91">
        <f t="shared" ref="BC28" si="99">BB28^2/($P$31-2)</f>
        <v>1.1462255303451712E-5</v>
      </c>
      <c r="BD28" s="91">
        <f t="shared" ref="BD28" si="100">G61</f>
        <v>471.58167108326194</v>
      </c>
      <c r="BE28" s="91">
        <f t="shared" ref="BE28" si="101">(BD28-$B28)/$B28</f>
        <v>-5.6836657833476127E-2</v>
      </c>
      <c r="BF28" s="91">
        <f t="shared" ref="BF28" si="102">BE28^2/($P$31-2)</f>
        <v>4.0380070920995541E-4</v>
      </c>
      <c r="BG28" s="91">
        <f t="shared" ref="BG28" si="103">H61</f>
        <v>500.56759891698186</v>
      </c>
      <c r="BH28" s="91">
        <f t="shared" ref="BH28" si="104">(BG28-$B28)/$B28</f>
        <v>1.1351978339637298E-3</v>
      </c>
      <c r="BI28" s="91">
        <f t="shared" si="33"/>
        <v>1.8409630317656341E-7</v>
      </c>
      <c r="BJ28" s="91">
        <f t="shared" ref="BJ28" si="105">I61</f>
        <v>507.23106247802855</v>
      </c>
      <c r="BK28" s="91">
        <f t="shared" ref="BK28" si="106">(BJ28-$B28)/$B28</f>
        <v>1.4462124956057096E-2</v>
      </c>
      <c r="BL28" s="91">
        <f t="shared" si="35"/>
        <v>2.9879008320658496E-5</v>
      </c>
      <c r="BM28" s="91">
        <f t="shared" ref="BM28" si="107">J61</f>
        <v>524.96187452536196</v>
      </c>
      <c r="BN28" s="91">
        <f t="shared" ref="BN28" si="108">(BM28-$B28)/$B28</f>
        <v>4.9923749050723928E-2</v>
      </c>
      <c r="BO28" s="91">
        <f t="shared" si="37"/>
        <v>3.5605438846852261E-4</v>
      </c>
      <c r="BP28" s="91">
        <f t="shared" ref="BP28" si="109">(A28-F$43*C28-F$44*B28-F$45)^2</f>
        <v>10911402713.191345</v>
      </c>
      <c r="BQ28" s="91">
        <f t="shared" ref="BQ28" si="110">(A28-AVERAGE(A$19:A$27))^2</f>
        <v>35988998174018.57</v>
      </c>
      <c r="BR28" s="91">
        <f t="shared" ref="BR28" si="111">(A28-G$43*C28-G$44*B28-G$45)^2</f>
        <v>97674881378.002457</v>
      </c>
      <c r="BS28" s="91">
        <f t="shared" ref="BS28" si="112">(A28-AVERAGE(A$19:A$27))^2</f>
        <v>35988998174018.57</v>
      </c>
    </row>
    <row r="29" spans="1:71" s="11" customFormat="1" ht="13.5" customHeight="1" x14ac:dyDescent="0.2">
      <c r="A29" s="38">
        <f>SUM(A19:A28)</f>
        <v>25495202</v>
      </c>
      <c r="B29" s="38">
        <f>SUM(B19:B28)</f>
        <v>1586.5</v>
      </c>
      <c r="C29" s="38">
        <f>SUM(C19:C28)</f>
        <v>553226.25</v>
      </c>
      <c r="D29" s="38">
        <f>SUM(D19:D28)</f>
        <v>174537.23000000004</v>
      </c>
      <c r="E29" s="3"/>
      <c r="F29" s="3"/>
      <c r="G29" s="3"/>
      <c r="H29" s="3"/>
      <c r="I29" s="3"/>
      <c r="J29" s="41"/>
      <c r="K29" s="41"/>
      <c r="L29" s="41"/>
      <c r="M29" s="41"/>
      <c r="N29" s="41"/>
      <c r="O29" s="88"/>
      <c r="P29" s="46"/>
      <c r="Q29" s="28"/>
      <c r="R29" s="28"/>
      <c r="S29" s="28"/>
      <c r="T29" s="46"/>
      <c r="U29" s="47"/>
      <c r="V29" s="7"/>
      <c r="W29" s="43"/>
      <c r="X29" s="7"/>
      <c r="Y29" s="7"/>
      <c r="Z29" s="7"/>
      <c r="AA29" s="46"/>
      <c r="AB29" s="7"/>
      <c r="AC29" s="43"/>
      <c r="AD29" s="7"/>
      <c r="AE29" s="45"/>
      <c r="AF29" s="45"/>
      <c r="AG29" s="44"/>
      <c r="AH29" s="7"/>
      <c r="AI29" s="43"/>
      <c r="AJ29" s="7"/>
      <c r="AK29" s="7"/>
      <c r="AL29" s="7"/>
      <c r="AM29" s="7"/>
      <c r="AN29" s="7"/>
      <c r="AO29" s="7"/>
      <c r="AP29" s="44"/>
      <c r="AQ29" s="7"/>
      <c r="AR29" s="43"/>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row>
    <row r="30" spans="1:71" s="3" customFormat="1" ht="13.5" customHeight="1" x14ac:dyDescent="0.2">
      <c r="A30" s="27"/>
      <c r="B30" s="27"/>
      <c r="C30" s="27"/>
      <c r="D30" s="36"/>
      <c r="E30" s="36"/>
      <c r="F30" s="36"/>
      <c r="G30" s="35"/>
      <c r="O30" s="73"/>
      <c r="P30" s="46"/>
      <c r="Q30" s="28"/>
      <c r="R30" s="28"/>
      <c r="S30" s="28"/>
      <c r="T30" s="46"/>
      <c r="U30" s="47"/>
      <c r="V30" s="7"/>
      <c r="W30" s="43"/>
      <c r="X30" s="7"/>
      <c r="Y30" s="7"/>
      <c r="Z30" s="7"/>
      <c r="AA30" s="46"/>
      <c r="AB30" s="7"/>
      <c r="AC30" s="43"/>
      <c r="AD30" s="7"/>
      <c r="AE30" s="45"/>
      <c r="AF30" s="45"/>
      <c r="AG30" s="44"/>
      <c r="AH30" s="7"/>
      <c r="AI30" s="43"/>
      <c r="AJ30" s="7"/>
      <c r="AK30" s="7"/>
      <c r="AL30" s="7"/>
      <c r="AM30" s="7"/>
      <c r="AN30" s="7"/>
      <c r="AO30" s="7"/>
      <c r="AP30" s="44"/>
      <c r="AQ30" s="7"/>
      <c r="AR30" s="43"/>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row>
    <row r="31" spans="1:71" s="33" customFormat="1" ht="13.5" customHeight="1" x14ac:dyDescent="0.2">
      <c r="A31" s="26" t="s">
        <v>217</v>
      </c>
      <c r="B31" s="27"/>
      <c r="C31" s="27"/>
      <c r="D31" s="3"/>
      <c r="E31" s="34"/>
      <c r="G31" s="3"/>
      <c r="O31" s="40"/>
      <c r="P31" s="40">
        <f t="shared" ref="P31:AW31" si="113">SUM(P19:P30)</f>
        <v>10</v>
      </c>
      <c r="Q31" s="37">
        <f t="shared" si="113"/>
        <v>553226.25</v>
      </c>
      <c r="R31" s="37">
        <f t="shared" si="113"/>
        <v>140217845345702</v>
      </c>
      <c r="S31" s="37">
        <f t="shared" si="113"/>
        <v>8806205808.5</v>
      </c>
      <c r="T31" s="40">
        <f t="shared" si="113"/>
        <v>10</v>
      </c>
      <c r="U31" s="37">
        <f t="shared" si="113"/>
        <v>3.182833333333333</v>
      </c>
      <c r="V31" s="37">
        <f t="shared" si="113"/>
        <v>25495202</v>
      </c>
      <c r="W31" s="37">
        <f t="shared" si="113"/>
        <v>10</v>
      </c>
      <c r="X31" s="37">
        <f t="shared" si="113"/>
        <v>174537.23000000004</v>
      </c>
      <c r="Y31" s="37">
        <f t="shared" si="113"/>
        <v>1586.5</v>
      </c>
      <c r="Z31" s="37">
        <f t="shared" si="113"/>
        <v>410602562341.26996</v>
      </c>
      <c r="AA31" s="39">
        <f t="shared" si="113"/>
        <v>5.0121463611111103</v>
      </c>
      <c r="AB31" s="37">
        <f t="shared" si="113"/>
        <v>174537.23000000004</v>
      </c>
      <c r="AC31" s="37">
        <f t="shared" si="113"/>
        <v>3.182833333333333</v>
      </c>
      <c r="AD31" s="37">
        <f t="shared" si="113"/>
        <v>63120.476004999997</v>
      </c>
      <c r="AE31" s="37">
        <f t="shared" si="113"/>
        <v>10</v>
      </c>
      <c r="AF31" s="37">
        <f t="shared" si="113"/>
        <v>3075813848.0908995</v>
      </c>
      <c r="AG31" s="38">
        <f t="shared" si="113"/>
        <v>3.182833333333333</v>
      </c>
      <c r="AH31" s="37">
        <f t="shared" si="113"/>
        <v>10</v>
      </c>
      <c r="AI31" s="37">
        <f t="shared" si="113"/>
        <v>174537.23000000004</v>
      </c>
      <c r="AJ31" s="37">
        <f t="shared" si="113"/>
        <v>25495202</v>
      </c>
      <c r="AK31" s="37">
        <f t="shared" si="113"/>
        <v>1586.5</v>
      </c>
      <c r="AL31" s="37">
        <f t="shared" si="113"/>
        <v>553226.25</v>
      </c>
      <c r="AM31" s="37">
        <f t="shared" si="113"/>
        <v>225141626.125</v>
      </c>
      <c r="AN31" s="37">
        <f t="shared" si="113"/>
        <v>8806205808.5</v>
      </c>
      <c r="AO31" s="37">
        <f t="shared" si="113"/>
        <v>410602562341.26996</v>
      </c>
      <c r="AP31" s="37">
        <f t="shared" si="113"/>
        <v>5.0121463611111103</v>
      </c>
      <c r="AQ31" s="37">
        <f t="shared" si="113"/>
        <v>3.182833333333333</v>
      </c>
      <c r="AR31" s="37">
        <f t="shared" si="113"/>
        <v>63120.476004999997</v>
      </c>
      <c r="AS31" s="37">
        <f t="shared" si="113"/>
        <v>174537.23000000004</v>
      </c>
      <c r="AT31" s="37">
        <f t="shared" si="113"/>
        <v>10</v>
      </c>
      <c r="AU31" s="37">
        <f t="shared" si="113"/>
        <v>1586.5</v>
      </c>
      <c r="AV31" s="37">
        <f t="shared" si="113"/>
        <v>553226.25</v>
      </c>
      <c r="AW31" s="37">
        <f t="shared" si="113"/>
        <v>25495202</v>
      </c>
      <c r="AX31" s="37"/>
      <c r="AY31" s="37"/>
      <c r="AZ31" s="37">
        <f>SUM(AZ19:AZ30)</f>
        <v>4.3878434965907198</v>
      </c>
      <c r="BA31" s="37"/>
      <c r="BB31" s="37"/>
      <c r="BC31" s="37">
        <f>SUM(BC19:BC30)</f>
        <v>1.9923603857214374E-2</v>
      </c>
      <c r="BD31" s="37"/>
      <c r="BE31" s="37"/>
      <c r="BF31" s="37">
        <f>SUM(BF19:BF30)</f>
        <v>6.6762636294757632E-3</v>
      </c>
      <c r="BG31" s="37"/>
      <c r="BH31" s="37"/>
      <c r="BI31" s="37">
        <f>SUM(BI19:BI30)</f>
        <v>5.0142422647776117</v>
      </c>
      <c r="BJ31" s="37"/>
      <c r="BK31" s="37"/>
      <c r="BL31" s="37">
        <f>SUM(BL19:BL30)</f>
        <v>9.128005046699585E-3</v>
      </c>
      <c r="BM31" s="37"/>
      <c r="BN31" s="37"/>
      <c r="BO31" s="37">
        <f>SUM(BO19:BO30)</f>
        <v>4.4173287071146991E-3</v>
      </c>
      <c r="BP31" s="37">
        <f>SUM(BP19:BP27)</f>
        <v>47883686198.004265</v>
      </c>
      <c r="BQ31" s="37">
        <f>SUM(BQ19:BQ27)</f>
        <v>42827214487004.891</v>
      </c>
      <c r="BR31" s="37">
        <f>SUM(BR19:BR27)</f>
        <v>87523049029.280304</v>
      </c>
      <c r="BS31" s="37">
        <f>SUM(BS19:BS27)</f>
        <v>42827214487004.891</v>
      </c>
    </row>
    <row r="32" spans="1:71" ht="13.5" customHeight="1" thickBot="1" x14ac:dyDescent="0.25">
      <c r="A32" s="26" t="s">
        <v>218</v>
      </c>
      <c r="D32" s="17" t="s">
        <v>219</v>
      </c>
      <c r="E32" s="7">
        <f>AVERAGE(D19:D27)</f>
        <v>17626.648888888893</v>
      </c>
      <c r="F32" s="32" t="s">
        <v>220</v>
      </c>
      <c r="G32" s="3"/>
      <c r="H32" s="21"/>
      <c r="P32" s="3"/>
      <c r="Q32" s="3"/>
      <c r="R32" s="3"/>
      <c r="S32" s="3"/>
      <c r="T32" s="3"/>
      <c r="U32" s="3"/>
      <c r="V32" s="3"/>
      <c r="W32" s="3"/>
      <c r="X32" s="3"/>
      <c r="Y32" s="3"/>
      <c r="Z32" s="3"/>
      <c r="AA32" s="3"/>
      <c r="AB32" s="3"/>
      <c r="AC32" s="3"/>
      <c r="AD32" s="3"/>
      <c r="AE32" s="3"/>
      <c r="AF32" s="3"/>
      <c r="AG32" s="172" t="s">
        <v>221</v>
      </c>
      <c r="AH32" s="172"/>
      <c r="AI32" s="172"/>
      <c r="AJ32" s="172"/>
      <c r="AK32" s="172"/>
      <c r="AL32" s="3"/>
      <c r="AM32" s="3"/>
      <c r="AN32" s="3"/>
      <c r="AO32" s="3"/>
      <c r="AP32" s="172" t="s">
        <v>221</v>
      </c>
      <c r="AQ32" s="172"/>
      <c r="AR32" s="172"/>
      <c r="AS32" s="172"/>
      <c r="AT32" s="172"/>
      <c r="AU32" s="3"/>
      <c r="AV32" s="3"/>
      <c r="AW32" s="3"/>
    </row>
    <row r="33" spans="1:50" ht="13.5" customHeight="1" x14ac:dyDescent="0.2">
      <c r="A33" s="3" t="s">
        <v>320</v>
      </c>
      <c r="D33" s="17" t="s">
        <v>223</v>
      </c>
      <c r="E33" s="31">
        <f>STDEV(D19:D27)/E32</f>
        <v>0.10383340376374238</v>
      </c>
      <c r="F33" s="30" t="s">
        <v>224</v>
      </c>
      <c r="G33" s="3"/>
      <c r="H33" s="21"/>
      <c r="P33" s="33"/>
      <c r="Q33" s="33"/>
      <c r="R33" s="33"/>
      <c r="S33" s="33"/>
      <c r="T33" s="33"/>
      <c r="U33" s="33"/>
      <c r="V33" s="33"/>
      <c r="W33" s="33"/>
      <c r="X33" s="33"/>
      <c r="Y33" s="33"/>
      <c r="Z33" s="33"/>
      <c r="AA33" s="33"/>
      <c r="AB33" s="33"/>
      <c r="AC33" s="33"/>
      <c r="AD33" s="33"/>
      <c r="AE33" s="33"/>
      <c r="AF33" s="33"/>
      <c r="AG33" s="108" t="s">
        <v>225</v>
      </c>
      <c r="AH33" s="109" t="s">
        <v>226</v>
      </c>
      <c r="AI33" s="109" t="s">
        <v>227</v>
      </c>
      <c r="AJ33" s="109" t="s">
        <v>228</v>
      </c>
      <c r="AK33" s="110" t="s">
        <v>229</v>
      </c>
      <c r="AL33" s="33"/>
      <c r="AM33" s="33"/>
      <c r="AN33" s="33"/>
      <c r="AO33" s="33"/>
      <c r="AP33" s="108" t="s">
        <v>225</v>
      </c>
      <c r="AQ33" s="109" t="s">
        <v>226</v>
      </c>
      <c r="AR33" s="109" t="s">
        <v>227</v>
      </c>
      <c r="AS33" s="109" t="s">
        <v>228</v>
      </c>
      <c r="AT33" s="110" t="s">
        <v>229</v>
      </c>
      <c r="AU33" s="33"/>
      <c r="AV33" s="33"/>
      <c r="AW33" s="33"/>
      <c r="AX33" s="121"/>
    </row>
    <row r="34" spans="1:50" ht="13.5" customHeight="1" x14ac:dyDescent="0.2">
      <c r="D34" s="11"/>
      <c r="G34" s="3"/>
      <c r="H34" s="26"/>
      <c r="I34" s="3"/>
      <c r="J34" s="3"/>
      <c r="K34" s="3"/>
      <c r="L34" s="3"/>
      <c r="M34" s="3"/>
      <c r="N34" s="3"/>
      <c r="AG34" s="111" t="s">
        <v>226</v>
      </c>
      <c r="AH34" s="112" t="s">
        <v>227</v>
      </c>
      <c r="AI34" s="112" t="s">
        <v>230</v>
      </c>
      <c r="AJ34" s="112" t="s">
        <v>231</v>
      </c>
      <c r="AK34" s="113" t="s">
        <v>232</v>
      </c>
      <c r="AP34" s="111" t="s">
        <v>226</v>
      </c>
      <c r="AQ34" s="112" t="s">
        <v>227</v>
      </c>
      <c r="AR34" s="112" t="s">
        <v>230</v>
      </c>
      <c r="AS34" s="112" t="s">
        <v>231</v>
      </c>
      <c r="AT34" s="113" t="s">
        <v>232</v>
      </c>
    </row>
    <row r="35" spans="1:50" ht="13.5" customHeight="1" thickBot="1" x14ac:dyDescent="0.25">
      <c r="D35" s="17" t="s">
        <v>233</v>
      </c>
      <c r="E35" s="17" t="s">
        <v>234</v>
      </c>
      <c r="F35" s="17" t="s">
        <v>235</v>
      </c>
      <c r="G35" s="17" t="s">
        <v>236</v>
      </c>
      <c r="H35" s="158" t="s">
        <v>237</v>
      </c>
      <c r="I35" s="158"/>
      <c r="J35" s="158"/>
      <c r="K35" s="3"/>
      <c r="L35" s="3"/>
      <c r="M35" s="3"/>
      <c r="N35" s="3"/>
      <c r="AG35" s="114" t="s">
        <v>227</v>
      </c>
      <c r="AH35" s="115" t="s">
        <v>230</v>
      </c>
      <c r="AI35" s="115" t="s">
        <v>238</v>
      </c>
      <c r="AJ35" s="115" t="s">
        <v>239</v>
      </c>
      <c r="AK35" s="116" t="s">
        <v>240</v>
      </c>
      <c r="AP35" s="114" t="s">
        <v>227</v>
      </c>
      <c r="AQ35" s="115" t="s">
        <v>230</v>
      </c>
      <c r="AR35" s="115" t="s">
        <v>238</v>
      </c>
      <c r="AS35" s="115" t="s">
        <v>239</v>
      </c>
      <c r="AT35" s="116" t="s">
        <v>240</v>
      </c>
    </row>
    <row r="36" spans="1:50" ht="13.5" customHeight="1" x14ac:dyDescent="0.2">
      <c r="A36" s="25" t="s">
        <v>241</v>
      </c>
      <c r="B36" s="24"/>
      <c r="C36" s="24"/>
      <c r="D36" s="17" t="s">
        <v>242</v>
      </c>
      <c r="E36" s="20">
        <f xml:space="preserve"> ((S31 * T31) - (B29 * A29)) /  ((T31 * Q31) - (B29 * B29))</f>
        <v>15790.877186954678</v>
      </c>
      <c r="F36" s="20">
        <f xml:space="preserve"> ((V31 * U31) - (W31 * X31)) /  ((U31 * Y31) - (W31 * W31))</f>
        <v>16042.138072501692</v>
      </c>
      <c r="G36" s="20">
        <f xml:space="preserve"> ((AB31 * AA31) - (AC31 * AD31)) /  ((AA31 * AE31) - (AC31 * AC31))</f>
        <v>16851.381249531554</v>
      </c>
      <c r="H36" s="157" t="s">
        <v>243</v>
      </c>
      <c r="I36" s="157"/>
      <c r="J36" s="157"/>
      <c r="K36" s="21"/>
      <c r="L36" s="21"/>
      <c r="M36" s="21"/>
      <c r="N36" s="21"/>
      <c r="AG36" s="99">
        <f>AG31</f>
        <v>3.182833333333333</v>
      </c>
      <c r="AH36" s="100">
        <f>AH31</f>
        <v>10</v>
      </c>
      <c r="AI36" s="100">
        <f>AK31</f>
        <v>1586.5</v>
      </c>
      <c r="AJ36" s="100" t="s">
        <v>228</v>
      </c>
      <c r="AK36" s="101">
        <f>AI31</f>
        <v>174537.23000000004</v>
      </c>
      <c r="AP36" s="99">
        <f>AP31</f>
        <v>5.0121463611111103</v>
      </c>
      <c r="AQ36" s="100">
        <f>AQ31</f>
        <v>3.182833333333333</v>
      </c>
      <c r="AR36" s="100">
        <f>AT31</f>
        <v>10</v>
      </c>
      <c r="AS36" s="100" t="s">
        <v>228</v>
      </c>
      <c r="AT36" s="101">
        <f>AR31</f>
        <v>63120.476004999997</v>
      </c>
    </row>
    <row r="37" spans="1:50" ht="13.5" customHeight="1" x14ac:dyDescent="0.2">
      <c r="D37" s="17" t="s">
        <v>244</v>
      </c>
      <c r="E37" s="20">
        <f xml:space="preserve"> ((Q31 * A29) - (B29 * S31)) / ((T31 * Q31) - (B29 * B29))</f>
        <v>44297.534289640244</v>
      </c>
      <c r="F37" s="20">
        <f xml:space="preserve"> ((Y31 * X31) - (W31 * V31)) / ((U31 * Y31) - (W31 * W31))</f>
        <v>4434.9947976068888</v>
      </c>
      <c r="G37" s="29">
        <f xml:space="preserve"> ((AE31 * AD31) - (AC31 * AB31)) / ((AA31 * AE31) - (AC31 * AC31))</f>
        <v>1892.4702847623764</v>
      </c>
      <c r="H37" s="157" t="s">
        <v>245</v>
      </c>
      <c r="I37" s="157"/>
      <c r="J37" s="157"/>
      <c r="K37" s="27"/>
      <c r="L37" s="27"/>
      <c r="M37" s="27"/>
      <c r="N37" s="27"/>
      <c r="R37" s="8" t="s">
        <v>246</v>
      </c>
      <c r="X37" s="8" t="s">
        <v>247</v>
      </c>
      <c r="AG37" s="102">
        <f>AH31</f>
        <v>10</v>
      </c>
      <c r="AH37" s="103">
        <f>AK31</f>
        <v>1586.5</v>
      </c>
      <c r="AI37" s="103">
        <f>AL31</f>
        <v>553226.25</v>
      </c>
      <c r="AJ37" s="103" t="s">
        <v>231</v>
      </c>
      <c r="AK37" s="104">
        <f>AJ31</f>
        <v>25495202</v>
      </c>
      <c r="AP37" s="102">
        <f>AQ31</f>
        <v>3.182833333333333</v>
      </c>
      <c r="AQ37" s="103">
        <f>AT31</f>
        <v>10</v>
      </c>
      <c r="AR37" s="103">
        <f>AU31</f>
        <v>1586.5</v>
      </c>
      <c r="AS37" s="103" t="s">
        <v>231</v>
      </c>
      <c r="AT37" s="104">
        <f>AS31</f>
        <v>174537.23000000004</v>
      </c>
    </row>
    <row r="38" spans="1:50" ht="13.5" customHeight="1" thickBot="1" x14ac:dyDescent="0.25">
      <c r="A38" s="1" t="s">
        <v>248</v>
      </c>
      <c r="D38" s="17" t="s">
        <v>249</v>
      </c>
      <c r="E38" s="20">
        <f xml:space="preserve"> ((T31 * S31) - (B29 * A29)) / (SQRT( ( ((T31 * Q31) - (B29 * B29)) * ((T31 * R31) - (A29 * A29)))))</f>
        <v>0.99979552911847358</v>
      </c>
      <c r="F38" s="20">
        <f xml:space="preserve"> ((U31 * V31) - (W31 * X31)) / (SQRT( ( ((U31 * Y31) - (W31 * W31)) * ((U31 * Z31) - (X31 * X31)))))</f>
        <v>0.99896345931002994</v>
      </c>
      <c r="G38" s="20">
        <f xml:space="preserve"> ((AA31 * AB31) - (AC31 * AD31)) / (SQRT( ( ((AA31 * AE31) - (AC31 * AC31)) * ((AA31 * AF31) - (AD31 * AD31)))))</f>
        <v>0.99666971919367053</v>
      </c>
      <c r="H38" s="157" t="s">
        <v>250</v>
      </c>
      <c r="I38" s="157"/>
      <c r="J38" s="157"/>
      <c r="K38" s="27"/>
      <c r="L38" s="27"/>
      <c r="M38" s="27"/>
      <c r="N38" s="27"/>
      <c r="R38" s="8" t="s">
        <v>251</v>
      </c>
      <c r="X38" s="8" t="s">
        <v>252</v>
      </c>
      <c r="AG38" s="105">
        <f>AK31</f>
        <v>1586.5</v>
      </c>
      <c r="AH38" s="106">
        <f>AL31</f>
        <v>553226.25</v>
      </c>
      <c r="AI38" s="106">
        <f>AM31</f>
        <v>225141626.125</v>
      </c>
      <c r="AJ38" s="106" t="s">
        <v>239</v>
      </c>
      <c r="AK38" s="107">
        <f>AN31</f>
        <v>8806205808.5</v>
      </c>
      <c r="AP38" s="105">
        <f>AT31</f>
        <v>10</v>
      </c>
      <c r="AQ38" s="106">
        <f>AU31</f>
        <v>1586.5</v>
      </c>
      <c r="AR38" s="106">
        <f>AV31</f>
        <v>553226.25</v>
      </c>
      <c r="AS38" s="106" t="s">
        <v>239</v>
      </c>
      <c r="AT38" s="107">
        <f>AW31</f>
        <v>25495202</v>
      </c>
    </row>
    <row r="39" spans="1:50" ht="13.5" customHeight="1" thickBot="1" x14ac:dyDescent="0.25">
      <c r="A39" s="3" t="s">
        <v>321</v>
      </c>
      <c r="D39" s="17" t="s">
        <v>254</v>
      </c>
      <c r="E39" s="28">
        <f>POWER(E38,2)</f>
        <v>0.99959110004528851</v>
      </c>
      <c r="F39" s="28">
        <f>POWER(F38,2)</f>
        <v>0.9979279930366618</v>
      </c>
      <c r="G39" s="28">
        <f>POWER(G38,2)</f>
        <v>0.99335052915759003</v>
      </c>
      <c r="H39" s="157" t="s">
        <v>255</v>
      </c>
      <c r="I39" s="157"/>
      <c r="J39" s="157"/>
      <c r="K39" s="27"/>
      <c r="L39" s="27"/>
      <c r="M39" s="27"/>
      <c r="N39" s="27"/>
      <c r="R39" s="8" t="s">
        <v>256</v>
      </c>
      <c r="X39" s="8" t="s">
        <v>257</v>
      </c>
      <c r="AG39" s="171" t="s">
        <v>258</v>
      </c>
      <c r="AH39" s="171"/>
      <c r="AI39" s="171"/>
      <c r="AJ39" s="97"/>
      <c r="AK39" s="98" t="s">
        <v>259</v>
      </c>
      <c r="AP39" s="171" t="s">
        <v>258</v>
      </c>
      <c r="AQ39" s="171"/>
      <c r="AR39" s="171"/>
      <c r="AS39" s="97"/>
      <c r="AT39" s="98" t="s">
        <v>259</v>
      </c>
    </row>
    <row r="40" spans="1:50" ht="13.5" customHeight="1" x14ac:dyDescent="0.2">
      <c r="D40" s="17" t="s">
        <v>260</v>
      </c>
      <c r="E40" s="71">
        <f>SQRT(AZ31)</f>
        <v>2.094717999299839</v>
      </c>
      <c r="F40" s="71">
        <f>SQRT(BC31)</f>
        <v>0.14115099665682271</v>
      </c>
      <c r="G40" s="71">
        <f>SQRT(BF31)</f>
        <v>8.1708406112686857E-2</v>
      </c>
      <c r="H40" s="157" t="s">
        <v>261</v>
      </c>
      <c r="I40" s="157"/>
      <c r="J40" s="157"/>
      <c r="K40" s="27"/>
      <c r="L40" s="27"/>
      <c r="M40" s="27"/>
      <c r="N40" s="27"/>
      <c r="R40" s="8"/>
      <c r="X40" s="8"/>
      <c r="AG40" s="99" cm="1">
        <f t="array" ref="AG40:AI42">MINVERSE(AG36:AI38)</f>
        <v>0.33247842307927322</v>
      </c>
      <c r="AH40" s="100">
        <v>-8.9331488380011512E-3</v>
      </c>
      <c r="AI40" s="100">
        <v>1.9607992933625746E-5</v>
      </c>
      <c r="AJ40" s="100" t="s">
        <v>262</v>
      </c>
      <c r="AK40" s="101" cm="1">
        <f t="array" ref="AK40:AK42">MMULT(AG40:AI42,AK36:AK38)</f>
        <v>2949.4501432417892</v>
      </c>
      <c r="AP40" s="99" cm="1">
        <f t="array" ref="AP40:AR42">MINVERSE(AP36:AR38)</f>
        <v>0.31381061888733941</v>
      </c>
      <c r="AQ40" s="100">
        <v>-0.18160421051018716</v>
      </c>
      <c r="AR40" s="100">
        <v>5.1511831512969226E-4</v>
      </c>
      <c r="AS40" s="100" t="s">
        <v>262</v>
      </c>
      <c r="AT40" s="101" cm="1">
        <f t="array" ref="AT40:AT42">MMULT(AP40:AR42,AT36:AT38)</f>
        <v>1244.2252789387021</v>
      </c>
    </row>
    <row r="41" spans="1:50" ht="13.5" customHeight="1" x14ac:dyDescent="0.2">
      <c r="D41" s="11"/>
      <c r="G41" s="3"/>
      <c r="H41" s="26"/>
      <c r="I41" s="3"/>
      <c r="J41" s="2"/>
      <c r="K41" s="96"/>
      <c r="L41" s="96"/>
      <c r="N41" s="21"/>
      <c r="R41" s="8" t="s">
        <v>263</v>
      </c>
      <c r="AG41" s="102">
        <v>-8.9331488380014774E-3</v>
      </c>
      <c r="AH41" s="103">
        <v>4.6435169037491878E-3</v>
      </c>
      <c r="AI41" s="103">
        <v>-1.134727081265228E-5</v>
      </c>
      <c r="AJ41" s="103" t="s">
        <v>264</v>
      </c>
      <c r="AK41" s="104">
        <v>16901.832257136586</v>
      </c>
      <c r="AP41" s="102">
        <v>-0.18160421051019215</v>
      </c>
      <c r="AQ41" s="103">
        <v>0.2885697563888322</v>
      </c>
      <c r="AR41" s="103">
        <v>-8.242556755139013E-4</v>
      </c>
      <c r="AS41" s="103" t="s">
        <v>264</v>
      </c>
      <c r="AT41" s="104">
        <v>17888.656783092665</v>
      </c>
    </row>
    <row r="42" spans="1:50" ht="13.5" customHeight="1" thickBot="1" x14ac:dyDescent="0.25">
      <c r="D42" s="17" t="s">
        <v>233</v>
      </c>
      <c r="E42" s="17" t="s">
        <v>234</v>
      </c>
      <c r="F42" s="17" t="s">
        <v>235</v>
      </c>
      <c r="G42" s="17" t="s">
        <v>236</v>
      </c>
      <c r="H42" s="158" t="s">
        <v>265</v>
      </c>
      <c r="I42" s="158"/>
      <c r="J42" s="158"/>
      <c r="K42" s="96"/>
      <c r="L42" s="96"/>
      <c r="M42" s="96"/>
      <c r="N42" s="8"/>
      <c r="R42" s="8" t="s">
        <v>266</v>
      </c>
      <c r="AG42" s="105">
        <v>1.9607992933626359E-5</v>
      </c>
      <c r="AH42" s="106">
        <v>-1.1347270812652283E-5</v>
      </c>
      <c r="AI42" s="106">
        <v>3.2186406944602843E-8</v>
      </c>
      <c r="AJ42" s="106" t="s">
        <v>267</v>
      </c>
      <c r="AK42" s="107">
        <v>-2.438512954473083</v>
      </c>
      <c r="AP42" s="105">
        <v>5.1511831512974387E-4</v>
      </c>
      <c r="AQ42" s="106">
        <v>-8.2425567551391572E-4</v>
      </c>
      <c r="AR42" s="106">
        <v>4.162005049564274E-6</v>
      </c>
      <c r="AS42" s="106" t="s">
        <v>267</v>
      </c>
      <c r="AT42" s="107">
        <v>-5.2376297024334946</v>
      </c>
    </row>
    <row r="43" spans="1:50" ht="15.75" customHeight="1" x14ac:dyDescent="0.2">
      <c r="A43" s="25" t="s">
        <v>268</v>
      </c>
      <c r="B43" s="24"/>
      <c r="C43" s="24"/>
      <c r="D43" s="23" t="s">
        <v>269</v>
      </c>
      <c r="E43" s="20">
        <f>LINEST(A19:A28,B19:C28,1,1)</f>
        <v>-1.0165385397565139E-4</v>
      </c>
      <c r="F43" s="117">
        <f>AK42</f>
        <v>-2.438512954473083</v>
      </c>
      <c r="G43" s="117">
        <f>AT42</f>
        <v>-5.2376297024334946</v>
      </c>
      <c r="H43" s="156" t="s">
        <v>270</v>
      </c>
      <c r="I43" s="156"/>
      <c r="J43" s="156"/>
      <c r="N43" s="8"/>
      <c r="R43" s="3"/>
      <c r="AG43" s="95"/>
      <c r="AP43" s="95"/>
    </row>
    <row r="44" spans="1:50" ht="13.5" customHeight="1" x14ac:dyDescent="0.2">
      <c r="D44" s="23" t="s">
        <v>271</v>
      </c>
      <c r="E44" s="20">
        <f>INDEX(LINEST(A19:A28,B19:C28,1,1),1,2)</f>
        <v>15790.923499140255</v>
      </c>
      <c r="F44" s="117">
        <f>AK41</f>
        <v>16901.832257136586</v>
      </c>
      <c r="G44" s="117">
        <f>AT41</f>
        <v>17888.656783092665</v>
      </c>
      <c r="H44" s="156" t="s">
        <v>272</v>
      </c>
      <c r="I44" s="156"/>
      <c r="J44" s="156"/>
      <c r="N44" s="8"/>
      <c r="R44" s="3"/>
      <c r="AG44" s="95"/>
      <c r="AP44" s="95"/>
    </row>
    <row r="45" spans="1:50" ht="13.5" customHeight="1" x14ac:dyDescent="0.2">
      <c r="A45" s="3" t="s">
        <v>273</v>
      </c>
      <c r="D45" s="22" t="s">
        <v>274</v>
      </c>
      <c r="E45" s="20">
        <f>INDEX(LINEST(A19:A28,B19:C28,1,1),1,3)</f>
        <v>44295.810619441931</v>
      </c>
      <c r="F45" s="117">
        <f>AK40</f>
        <v>2949.4501432417892</v>
      </c>
      <c r="G45" s="117">
        <f>AT40</f>
        <v>1244.2252789387021</v>
      </c>
      <c r="H45" s="156" t="s">
        <v>275</v>
      </c>
      <c r="I45" s="156"/>
      <c r="J45" s="156"/>
      <c r="N45" s="8"/>
      <c r="R45" s="10" t="s">
        <v>276</v>
      </c>
      <c r="AG45" s="95"/>
      <c r="AH45" s="95"/>
      <c r="AI45" s="95"/>
      <c r="AJ45" s="95"/>
      <c r="AK45" s="95"/>
      <c r="AP45" s="146"/>
      <c r="AQ45" s="146"/>
      <c r="AR45" s="146"/>
      <c r="AS45" s="146"/>
      <c r="AT45" s="146"/>
    </row>
    <row r="46" spans="1:50" ht="13.5" customHeight="1" x14ac:dyDescent="0.2">
      <c r="A46" s="21" t="s">
        <v>322</v>
      </c>
      <c r="D46" s="17" t="s">
        <v>254</v>
      </c>
      <c r="E46" s="28">
        <f>INDEX(LINEST(A19:A28,B19:C28,1,1),3,1)</f>
        <v>0.99959110004593654</v>
      </c>
      <c r="F46" s="122">
        <f>1-BP31/BQ31</f>
        <v>0.99888193321065666</v>
      </c>
      <c r="G46" s="122">
        <f>1-BR31/BS31</f>
        <v>0.99795636839617863</v>
      </c>
      <c r="H46" s="156" t="s">
        <v>278</v>
      </c>
      <c r="I46" s="156"/>
      <c r="J46" s="156"/>
      <c r="K46" s="159" t="s">
        <v>14</v>
      </c>
      <c r="L46" s="160"/>
      <c r="M46" s="160"/>
      <c r="N46" s="8"/>
      <c r="R46" s="10" t="s">
        <v>279</v>
      </c>
      <c r="AG46" s="120"/>
    </row>
    <row r="47" spans="1:50" ht="13.5" customHeight="1" x14ac:dyDescent="0.2">
      <c r="A47" s="21"/>
      <c r="D47" s="17" t="s">
        <v>260</v>
      </c>
      <c r="E47" s="71">
        <f>SQRT(BI31)</f>
        <v>2.2392503800999144</v>
      </c>
      <c r="F47" s="118">
        <f>SQRT(BL31)</f>
        <v>9.5540593711257546E-2</v>
      </c>
      <c r="G47" s="118">
        <f>SQRT(BO31)</f>
        <v>6.6462987497664439E-2</v>
      </c>
      <c r="H47" s="157" t="s">
        <v>261</v>
      </c>
      <c r="I47" s="157"/>
      <c r="J47" s="157"/>
      <c r="K47" s="159"/>
      <c r="L47" s="160"/>
      <c r="M47" s="160"/>
      <c r="N47" s="8"/>
      <c r="R47" s="10"/>
    </row>
    <row r="48" spans="1:50" ht="13.5" customHeight="1" x14ac:dyDescent="0.2">
      <c r="B48" s="19"/>
      <c r="N48" s="18"/>
      <c r="R48" s="10" t="s">
        <v>280</v>
      </c>
    </row>
    <row r="49" spans="1:49" ht="18.75" customHeight="1" x14ac:dyDescent="0.2">
      <c r="A49" s="173" t="s">
        <v>281</v>
      </c>
      <c r="B49" s="174"/>
      <c r="C49" s="174"/>
      <c r="D49" s="174"/>
      <c r="E49" s="174"/>
      <c r="F49" s="174"/>
      <c r="G49" s="174"/>
      <c r="H49" s="174"/>
      <c r="I49" s="174"/>
      <c r="J49" s="175"/>
      <c r="N49" s="8"/>
      <c r="R49" s="14" t="s">
        <v>282</v>
      </c>
      <c r="AG49" s="95"/>
      <c r="AP49" s="95"/>
    </row>
    <row r="50" spans="1:49" ht="77.25" customHeight="1" x14ac:dyDescent="0.2">
      <c r="A50" s="15" t="s">
        <v>283</v>
      </c>
      <c r="B50" s="16" t="s">
        <v>284</v>
      </c>
      <c r="C50" s="16" t="s">
        <v>285</v>
      </c>
      <c r="D50" s="15" t="s">
        <v>288</v>
      </c>
      <c r="E50" s="15" t="s">
        <v>289</v>
      </c>
      <c r="F50" s="15" t="s">
        <v>290</v>
      </c>
      <c r="G50" s="15" t="s">
        <v>291</v>
      </c>
      <c r="H50" s="15" t="s">
        <v>292</v>
      </c>
      <c r="I50" s="15" t="s">
        <v>293</v>
      </c>
      <c r="J50" s="15" t="s">
        <v>294</v>
      </c>
      <c r="R50" s="14" t="s">
        <v>295</v>
      </c>
    </row>
    <row r="51" spans="1:49" s="11" customFormat="1" ht="14.25" customHeight="1" x14ac:dyDescent="0.2">
      <c r="A51" s="137" t="s">
        <v>296</v>
      </c>
      <c r="B51" s="138"/>
      <c r="C51" s="138"/>
      <c r="D51" s="13" t="s">
        <v>323</v>
      </c>
      <c r="E51" s="140" t="s">
        <v>324</v>
      </c>
      <c r="F51" s="141"/>
      <c r="G51" s="142"/>
      <c r="H51" s="143" t="s">
        <v>325</v>
      </c>
      <c r="I51" s="144"/>
      <c r="J51" s="145"/>
      <c r="P51" s="1"/>
      <c r="Q51" s="1"/>
      <c r="R51" s="14" t="s">
        <v>300</v>
      </c>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1:49" ht="14.25" customHeight="1" x14ac:dyDescent="0.2">
      <c r="A52" s="83">
        <v>1</v>
      </c>
      <c r="B52" s="79">
        <f t="shared" ref="B52:B61" si="114">B19</f>
        <v>0.5</v>
      </c>
      <c r="C52" s="80">
        <f t="shared" ref="C52:C61" si="115">A19</f>
        <v>10181</v>
      </c>
      <c r="D52" s="7">
        <f>C52/$E$32</f>
        <v>0.57759135410121432</v>
      </c>
      <c r="E52" s="7">
        <f>(($C52-E$37)/E$36)</f>
        <v>-2.1605217927871001</v>
      </c>
      <c r="F52" s="7">
        <f t="shared" ref="F52:G52" si="116">(($C52-F$37)/F$36)</f>
        <v>0.3581820064398093</v>
      </c>
      <c r="G52" s="7">
        <f t="shared" si="116"/>
        <v>0.49186055389186772</v>
      </c>
      <c r="H52" s="6">
        <f>(SQRT(E$44^2-(4*E$43*(E$45-$C52)))-E$44)/(2*E$43)</f>
        <v>-2.1604062641415274</v>
      </c>
      <c r="I52" s="6">
        <f t="shared" ref="I52:J60" si="117">(SQRT(F$44^2-(4*F$43*(F$45-$C52)))-F$44)/(2*F$43)</f>
        <v>0.4278823856382189</v>
      </c>
      <c r="J52" s="6">
        <f t="shared" si="117"/>
        <v>0.49965083509127195</v>
      </c>
      <c r="P52" s="8"/>
      <c r="R52" s="14" t="s">
        <v>300</v>
      </c>
    </row>
    <row r="53" spans="1:49" ht="14.25" customHeight="1" x14ac:dyDescent="0.2">
      <c r="A53" s="83">
        <v>2</v>
      </c>
      <c r="B53" s="79">
        <f t="shared" si="114"/>
        <v>1</v>
      </c>
      <c r="C53" s="80">
        <f t="shared" si="115"/>
        <v>19153</v>
      </c>
      <c r="D53" s="7">
        <f t="shared" ref="D53:D60" si="118">C53/$E$32</f>
        <v>1.0865933803261525</v>
      </c>
      <c r="E53" s="7">
        <f t="shared" ref="E53:G61" si="119">(($C53-E$37)/E$36)</f>
        <v>-1.5923456304512902</v>
      </c>
      <c r="F53" s="7">
        <f t="shared" si="119"/>
        <v>0.9174590778283902</v>
      </c>
      <c r="G53" s="7">
        <f t="shared" si="119"/>
        <v>1.0242798177578138</v>
      </c>
      <c r="H53" s="6">
        <f t="shared" ref="H53:H60" si="120">(SQRT(E$44^2-(4*E$43*(E$45-$C53)))-E$44)/(2*E$43)</f>
        <v>-1.5922317860112725</v>
      </c>
      <c r="I53" s="6">
        <f t="shared" si="117"/>
        <v>0.95881863078752794</v>
      </c>
      <c r="J53" s="6">
        <f t="shared" si="117"/>
        <v>1.0014182414568342</v>
      </c>
      <c r="P53" s="12"/>
      <c r="Q53" s="11"/>
      <c r="R53" s="10" t="s">
        <v>301</v>
      </c>
      <c r="S53" s="11"/>
      <c r="T53" s="11"/>
      <c r="U53" s="11"/>
      <c r="V53" s="11"/>
      <c r="W53" s="11"/>
      <c r="X53" s="11"/>
      <c r="Y53" s="11"/>
      <c r="Z53" s="11"/>
      <c r="AA53" s="11"/>
      <c r="AB53" s="11"/>
      <c r="AC53" s="11"/>
      <c r="AD53" s="11"/>
      <c r="AE53" s="11"/>
      <c r="AF53" s="11"/>
      <c r="AU53" s="11"/>
      <c r="AV53" s="11"/>
      <c r="AW53" s="11"/>
    </row>
    <row r="54" spans="1:49" ht="14.25" customHeight="1" x14ac:dyDescent="0.2">
      <c r="A54" s="83">
        <v>3</v>
      </c>
      <c r="B54" s="79">
        <f t="shared" si="114"/>
        <v>10</v>
      </c>
      <c r="C54" s="80">
        <f t="shared" si="115"/>
        <v>175874</v>
      </c>
      <c r="D54" s="7">
        <f t="shared" si="118"/>
        <v>9.9777332100183642</v>
      </c>
      <c r="E54" s="7">
        <f t="shared" si="119"/>
        <v>8.3324355039034206</v>
      </c>
      <c r="F54" s="7">
        <f t="shared" si="119"/>
        <v>10.686792772109463</v>
      </c>
      <c r="G54" s="7">
        <f t="shared" si="119"/>
        <v>10.324467005936031</v>
      </c>
      <c r="H54" s="6">
        <f t="shared" si="120"/>
        <v>8.3325206693790115</v>
      </c>
      <c r="I54" s="6">
        <f t="shared" si="117"/>
        <v>10.24625949052165</v>
      </c>
      <c r="J54" s="6">
        <f t="shared" si="117"/>
        <v>9.7901023675338905</v>
      </c>
      <c r="P54" s="8"/>
      <c r="R54" s="10" t="s">
        <v>302</v>
      </c>
    </row>
    <row r="55" spans="1:49" ht="14.25" customHeight="1" x14ac:dyDescent="0.2">
      <c r="A55" s="83">
        <v>4</v>
      </c>
      <c r="B55" s="79">
        <f t="shared" si="114"/>
        <v>25</v>
      </c>
      <c r="C55" s="80">
        <f t="shared" si="115"/>
        <v>453485</v>
      </c>
      <c r="D55" s="7">
        <f t="shared" si="118"/>
        <v>25.72723850452698</v>
      </c>
      <c r="E55" s="7">
        <f t="shared" si="119"/>
        <v>25.912902802410617</v>
      </c>
      <c r="F55" s="7">
        <f t="shared" si="119"/>
        <v>27.991905017456691</v>
      </c>
      <c r="G55" s="7">
        <f t="shared" si="119"/>
        <v>26.798546838870628</v>
      </c>
      <c r="H55" s="6">
        <f t="shared" si="120"/>
        <v>25.912940286991532</v>
      </c>
      <c r="I55" s="6">
        <f t="shared" si="117"/>
        <v>26.75932813476777</v>
      </c>
      <c r="J55" s="6">
        <f t="shared" si="117"/>
        <v>25.470819795427978</v>
      </c>
      <c r="P55" s="8"/>
      <c r="R55" s="10" t="s">
        <v>303</v>
      </c>
    </row>
    <row r="56" spans="1:49" ht="14.25" customHeight="1" x14ac:dyDescent="0.2">
      <c r="A56" s="83">
        <v>5</v>
      </c>
      <c r="B56" s="79">
        <f t="shared" si="114"/>
        <v>50</v>
      </c>
      <c r="C56" s="80">
        <f t="shared" si="115"/>
        <v>990424</v>
      </c>
      <c r="D56" s="7">
        <f t="shared" si="118"/>
        <v>56.189012797794035</v>
      </c>
      <c r="E56" s="7">
        <f t="shared" si="119"/>
        <v>59.916016983020008</v>
      </c>
      <c r="F56" s="7">
        <f t="shared" si="119"/>
        <v>61.462443518829105</v>
      </c>
      <c r="G56" s="7">
        <f t="shared" si="119"/>
        <v>58.661750931705825</v>
      </c>
      <c r="H56" s="6">
        <f t="shared" si="120"/>
        <v>59.915973522905084</v>
      </c>
      <c r="I56" s="6">
        <f t="shared" si="117"/>
        <v>58.925059019485758</v>
      </c>
      <c r="J56" s="6">
        <f t="shared" si="117"/>
        <v>56.22196568528382</v>
      </c>
      <c r="R56" s="10" t="s">
        <v>304</v>
      </c>
    </row>
    <row r="57" spans="1:49" ht="14.25" customHeight="1" x14ac:dyDescent="0.2">
      <c r="A57" s="83">
        <v>6</v>
      </c>
      <c r="B57" s="79">
        <f t="shared" si="114"/>
        <v>100</v>
      </c>
      <c r="C57" s="80">
        <f t="shared" si="115"/>
        <v>1589739</v>
      </c>
      <c r="D57" s="7">
        <f t="shared" si="118"/>
        <v>90.189519858315521</v>
      </c>
      <c r="E57" s="7">
        <f t="shared" si="119"/>
        <v>97.869260042570389</v>
      </c>
      <c r="F57" s="7">
        <f t="shared" si="119"/>
        <v>98.821241784460767</v>
      </c>
      <c r="G57" s="7">
        <f t="shared" si="119"/>
        <v>94.226491360129756</v>
      </c>
      <c r="H57" s="6">
        <f t="shared" si="120"/>
        <v>97.869143825656082</v>
      </c>
      <c r="I57" s="6">
        <f t="shared" si="117"/>
        <v>95.189989965804216</v>
      </c>
      <c r="J57" s="6">
        <f t="shared" si="117"/>
        <v>91.236198099778804</v>
      </c>
      <c r="P57" s="8"/>
      <c r="R57" s="10" t="s">
        <v>305</v>
      </c>
    </row>
    <row r="58" spans="1:49" ht="14.25" customHeight="1" x14ac:dyDescent="0.2">
      <c r="A58" s="83">
        <v>7</v>
      </c>
      <c r="B58" s="79">
        <f t="shared" si="114"/>
        <v>200</v>
      </c>
      <c r="C58" s="80">
        <f t="shared" si="115"/>
        <v>3179478</v>
      </c>
      <c r="D58" s="7">
        <f t="shared" si="118"/>
        <v>180.37903971663104</v>
      </c>
      <c r="E58" s="7">
        <f t="shared" si="119"/>
        <v>198.54378123467563</v>
      </c>
      <c r="F58" s="7">
        <f t="shared" si="119"/>
        <v>197.91894265296401</v>
      </c>
      <c r="G58" s="7">
        <f t="shared" si="119"/>
        <v>188.56528629091281</v>
      </c>
      <c r="H58" s="6">
        <f t="shared" si="120"/>
        <v>198.5435618542862</v>
      </c>
      <c r="I58" s="6">
        <f t="shared" si="117"/>
        <v>193.33252973774682</v>
      </c>
      <c r="J58" s="6">
        <f t="shared" si="117"/>
        <v>188.01790815165458</v>
      </c>
      <c r="P58" s="8"/>
      <c r="R58" s="5"/>
      <c r="S58" s="5"/>
      <c r="T58" s="5"/>
      <c r="U58" s="3"/>
      <c r="V58" s="3"/>
      <c r="W58" s="3"/>
      <c r="X58" s="2"/>
    </row>
    <row r="59" spans="1:49" ht="14.25" customHeight="1" x14ac:dyDescent="0.2">
      <c r="A59" s="83">
        <v>8</v>
      </c>
      <c r="B59" s="79">
        <f t="shared" si="114"/>
        <v>300</v>
      </c>
      <c r="C59" s="80">
        <f t="shared" si="115"/>
        <v>4769217</v>
      </c>
      <c r="D59" s="7">
        <f t="shared" si="118"/>
        <v>270.56855957494656</v>
      </c>
      <c r="E59" s="7">
        <f t="shared" si="119"/>
        <v>299.21830242678089</v>
      </c>
      <c r="F59" s="7">
        <f t="shared" si="119"/>
        <v>297.0166435214673</v>
      </c>
      <c r="G59" s="7">
        <f t="shared" si="119"/>
        <v>282.90408122169583</v>
      </c>
      <c r="H59" s="6">
        <f t="shared" si="120"/>
        <v>299.21811038352405</v>
      </c>
      <c r="I59" s="6">
        <f t="shared" si="117"/>
        <v>294.51104316482662</v>
      </c>
      <c r="J59" s="6">
        <f t="shared" si="117"/>
        <v>291.3977128324762</v>
      </c>
      <c r="R59" s="5"/>
      <c r="S59" s="5"/>
      <c r="T59" s="5"/>
      <c r="U59" s="3"/>
      <c r="V59" s="3"/>
      <c r="W59" s="3"/>
      <c r="X59" s="2"/>
      <c r="Y59" s="3"/>
    </row>
    <row r="60" spans="1:49" ht="14.25" customHeight="1" x14ac:dyDescent="0.2">
      <c r="A60" s="83">
        <v>9</v>
      </c>
      <c r="B60" s="79">
        <f t="shared" si="114"/>
        <v>400</v>
      </c>
      <c r="C60" s="80">
        <f t="shared" si="115"/>
        <v>6358956</v>
      </c>
      <c r="D60" s="7">
        <f t="shared" si="118"/>
        <v>360.75807943326208</v>
      </c>
      <c r="E60" s="7">
        <f t="shared" si="119"/>
        <v>399.8928236188861</v>
      </c>
      <c r="F60" s="7">
        <f t="shared" si="119"/>
        <v>396.11434438997054</v>
      </c>
      <c r="G60" s="7">
        <f t="shared" si="119"/>
        <v>377.24287615247891</v>
      </c>
      <c r="H60" s="6">
        <f t="shared" si="120"/>
        <v>399.89278940442262</v>
      </c>
      <c r="I60" s="6">
        <f t="shared" si="117"/>
        <v>399.02602195813466</v>
      </c>
      <c r="J60" s="6">
        <f t="shared" si="117"/>
        <v>402.94302463812858</v>
      </c>
      <c r="P60" s="8"/>
      <c r="R60" s="5"/>
      <c r="S60" s="5"/>
      <c r="T60" s="5"/>
      <c r="U60" s="3"/>
      <c r="V60" s="3"/>
      <c r="W60" s="3"/>
      <c r="X60" s="2"/>
      <c r="Y60" s="3"/>
    </row>
    <row r="61" spans="1:49" ht="13.5" customHeight="1" x14ac:dyDescent="0.2">
      <c r="A61" s="83">
        <v>10</v>
      </c>
      <c r="B61" s="79">
        <f t="shared" si="114"/>
        <v>500</v>
      </c>
      <c r="C61" s="80">
        <f t="shared" si="115"/>
        <v>7948695</v>
      </c>
      <c r="D61" s="7">
        <f t="shared" ref="D61" si="121">C61/$E$32</f>
        <v>450.9475992915776</v>
      </c>
      <c r="E61" s="7">
        <f t="shared" si="119"/>
        <v>500.56734481099136</v>
      </c>
      <c r="F61" s="7">
        <f t="shared" si="119"/>
        <v>495.21204525847378</v>
      </c>
      <c r="G61" s="7">
        <f t="shared" si="119"/>
        <v>471.58167108326194</v>
      </c>
      <c r="H61" s="6">
        <f t="shared" ref="H61" si="122">(SQRT(E$44^2-(4*E$43*(E$45-$C61)))-E$44)/(2*E$43)</f>
        <v>500.56759891698186</v>
      </c>
      <c r="I61" s="6">
        <f t="shared" ref="I61" si="123">(SQRT(F$44^2-(4*F$43*(F$45-$C61)))-F$44)/(2*F$43)</f>
        <v>507.23106247802855</v>
      </c>
      <c r="J61" s="6">
        <f t="shared" ref="J61" si="124">(SQRT(G$44^2-(4*G$43*(G$45-$C61)))-G$44)/(2*G$43)</f>
        <v>524.96187452536196</v>
      </c>
      <c r="P61" s="8"/>
      <c r="R61" s="5"/>
      <c r="S61" s="5"/>
      <c r="T61" s="5"/>
      <c r="U61" s="3"/>
      <c r="V61" s="3"/>
      <c r="W61" s="3"/>
      <c r="X61" s="2"/>
      <c r="Y61" s="3"/>
    </row>
    <row r="62" spans="1:49" ht="18" x14ac:dyDescent="0.2">
      <c r="P62" s="8"/>
      <c r="R62" s="5"/>
      <c r="S62" s="5"/>
      <c r="T62" s="5"/>
      <c r="U62" s="3"/>
      <c r="V62" s="3"/>
      <c r="W62" s="3"/>
      <c r="X62" s="2"/>
      <c r="Y62" s="3"/>
    </row>
    <row r="63" spans="1:49" ht="22.5" customHeight="1" x14ac:dyDescent="0.2">
      <c r="C63" s="136" t="s">
        <v>306</v>
      </c>
      <c r="D63" s="136"/>
      <c r="E63" s="136"/>
      <c r="F63" s="136"/>
      <c r="G63" s="136"/>
      <c r="H63" s="136"/>
      <c r="I63" s="136"/>
      <c r="P63" s="8"/>
      <c r="R63" s="5"/>
      <c r="S63" s="5"/>
      <c r="T63" s="5"/>
      <c r="U63" s="3"/>
      <c r="V63" s="3"/>
      <c r="W63" s="3"/>
      <c r="X63" s="2"/>
      <c r="Y63" s="3"/>
    </row>
    <row r="64" spans="1:49" ht="59.25" customHeight="1" x14ac:dyDescent="0.2">
      <c r="A64" s="15" t="s">
        <v>283</v>
      </c>
      <c r="B64" s="16" t="s">
        <v>307</v>
      </c>
      <c r="C64" s="16" t="str">
        <f t="shared" ref="C64:I64" si="125">D50</f>
        <v>Ave RF                                             On-column Conc</v>
      </c>
      <c r="D64" s="16" t="str">
        <f t="shared" si="125"/>
        <v>Linear Cal                            On-column Conc                     Equal Weighting</v>
      </c>
      <c r="E64" s="16" t="str">
        <f t="shared" si="125"/>
        <v>Linear Cal                            On-column Conc                     1/X Weighting</v>
      </c>
      <c r="F64" s="15" t="str">
        <f t="shared" si="125"/>
        <v>Linear Cal                            On-column Conc                     1/X2 Weighting</v>
      </c>
      <c r="G64" s="15" t="str">
        <f t="shared" si="125"/>
        <v>Quadratic Cal                                    On-column Conc                     Equal Weighting</v>
      </c>
      <c r="H64" s="15" t="str">
        <f t="shared" si="125"/>
        <v>Quadratic Cal                                    On-column Conc                     1/X Weighting</v>
      </c>
      <c r="I64" s="15" t="str">
        <f t="shared" si="125"/>
        <v>Quadratic Cal                                    On-column Conc                     1/X2 Weighting</v>
      </c>
      <c r="J64" s="68"/>
      <c r="K64" s="68"/>
      <c r="L64" s="68"/>
      <c r="P64" s="8"/>
      <c r="R64" s="5"/>
      <c r="S64" s="5"/>
      <c r="T64" s="5"/>
      <c r="U64" s="3"/>
      <c r="V64" s="3"/>
      <c r="W64" s="3"/>
      <c r="X64" s="2"/>
      <c r="Y64" s="3"/>
    </row>
    <row r="65" spans="1:49" ht="13.5" customHeight="1" x14ac:dyDescent="0.2">
      <c r="A65" s="83">
        <v>1</v>
      </c>
      <c r="B65" s="83">
        <f t="shared" ref="B65:B74" si="126">B19</f>
        <v>0.5</v>
      </c>
      <c r="C65" s="71">
        <f t="shared" ref="C65:I74" si="127">ABS(1-($B65/D52))</f>
        <v>0.13433607264075764</v>
      </c>
      <c r="D65" s="71">
        <f t="shared" si="127"/>
        <v>1.2314255758350827</v>
      </c>
      <c r="E65" s="71">
        <f t="shared" si="127"/>
        <v>0.39593835259846455</v>
      </c>
      <c r="F65" s="71">
        <f t="shared" si="127"/>
        <v>1.6548279880808758E-2</v>
      </c>
      <c r="G65" s="71">
        <f t="shared" si="127"/>
        <v>1.2314379514163662</v>
      </c>
      <c r="H65" s="71">
        <f t="shared" si="127"/>
        <v>0.16854541524118183</v>
      </c>
      <c r="I65" s="71">
        <f t="shared" si="127"/>
        <v>6.9881782277869675E-4</v>
      </c>
      <c r="K65" s="127" t="s">
        <v>308</v>
      </c>
      <c r="P65" s="8"/>
      <c r="R65" s="5"/>
      <c r="S65" s="5"/>
      <c r="T65" s="5"/>
      <c r="U65" s="3"/>
      <c r="V65" s="3"/>
      <c r="W65" s="3"/>
      <c r="X65" s="2"/>
      <c r="Y65" s="3"/>
    </row>
    <row r="66" spans="1:49" ht="13.5" customHeight="1" x14ac:dyDescent="0.2">
      <c r="A66" s="83">
        <v>2</v>
      </c>
      <c r="B66" s="83">
        <f t="shared" si="126"/>
        <v>1</v>
      </c>
      <c r="C66" s="71">
        <f t="shared" si="127"/>
        <v>7.9692534386837988E-2</v>
      </c>
      <c r="D66" s="71">
        <f t="shared" si="127"/>
        <v>1.6280043609103809</v>
      </c>
      <c r="E66" s="71">
        <f t="shared" si="127"/>
        <v>8.9966870639051066E-2</v>
      </c>
      <c r="F66" s="71">
        <f t="shared" si="127"/>
        <v>2.3704282108148234E-2</v>
      </c>
      <c r="G66" s="71">
        <f t="shared" si="127"/>
        <v>1.6280492631698538</v>
      </c>
      <c r="H66" s="71">
        <f t="shared" si="127"/>
        <v>4.2950113702575399E-2</v>
      </c>
      <c r="I66" s="71">
        <f t="shared" si="127"/>
        <v>1.4162328966277338E-3</v>
      </c>
      <c r="K66" s="128" t="s">
        <v>309</v>
      </c>
      <c r="P66" s="8"/>
      <c r="R66" s="5"/>
      <c r="S66" s="5"/>
      <c r="T66" s="5"/>
      <c r="U66" s="3"/>
      <c r="V66" s="3"/>
      <c r="W66" s="3"/>
      <c r="X66" s="2"/>
      <c r="Y66" s="3"/>
    </row>
    <row r="67" spans="1:49" ht="13.5" customHeight="1" x14ac:dyDescent="0.2">
      <c r="A67" s="83">
        <v>3</v>
      </c>
      <c r="B67" s="83">
        <f t="shared" si="126"/>
        <v>10</v>
      </c>
      <c r="C67" s="71">
        <f t="shared" si="127"/>
        <v>2.2316481622577378E-3</v>
      </c>
      <c r="D67" s="71">
        <f t="shared" si="127"/>
        <v>0.20012930136877638</v>
      </c>
      <c r="E67" s="71">
        <f t="shared" si="127"/>
        <v>6.4265564679223841E-2</v>
      </c>
      <c r="F67" s="71">
        <f t="shared" si="127"/>
        <v>3.1426998192689126E-2</v>
      </c>
      <c r="G67" s="71">
        <f t="shared" si="127"/>
        <v>0.20011703502263956</v>
      </c>
      <c r="H67" s="71">
        <f t="shared" si="127"/>
        <v>2.4034086853788272E-2</v>
      </c>
      <c r="I67" s="71">
        <f t="shared" si="127"/>
        <v>2.143977913470807E-2</v>
      </c>
      <c r="K67" s="129" t="s">
        <v>310</v>
      </c>
      <c r="P67" s="8"/>
      <c r="R67" s="5"/>
      <c r="S67" s="5"/>
      <c r="T67" s="5"/>
      <c r="U67" s="3"/>
      <c r="V67" s="3"/>
      <c r="W67" s="3"/>
      <c r="X67" s="2"/>
      <c r="Y67" s="3"/>
    </row>
    <row r="68" spans="1:49" ht="13.5" customHeight="1" x14ac:dyDescent="0.2">
      <c r="A68" s="83">
        <v>4</v>
      </c>
      <c r="B68" s="83">
        <f t="shared" si="126"/>
        <v>25</v>
      </c>
      <c r="C68" s="71">
        <f t="shared" si="127"/>
        <v>2.8267258625484182E-2</v>
      </c>
      <c r="D68" s="71">
        <f t="shared" si="127"/>
        <v>3.522966181641729E-2</v>
      </c>
      <c r="E68" s="71">
        <f t="shared" si="127"/>
        <v>0.10688465167307615</v>
      </c>
      <c r="F68" s="71">
        <f t="shared" si="127"/>
        <v>6.7113595736537524E-2</v>
      </c>
      <c r="G68" s="71">
        <f t="shared" si="127"/>
        <v>3.523105741303445E-2</v>
      </c>
      <c r="H68" s="71">
        <f t="shared" si="127"/>
        <v>6.5746349306951224E-2</v>
      </c>
      <c r="I68" s="71">
        <f t="shared" si="127"/>
        <v>1.8484673803569107E-2</v>
      </c>
      <c r="P68" s="8"/>
      <c r="R68" s="5"/>
      <c r="S68" s="5"/>
      <c r="T68" s="5"/>
      <c r="U68" s="3"/>
      <c r="V68" s="3"/>
      <c r="W68" s="3"/>
      <c r="X68" s="2"/>
      <c r="Y68" s="3"/>
    </row>
    <row r="69" spans="1:49" ht="13.5" customHeight="1" x14ac:dyDescent="0.2">
      <c r="A69" s="83">
        <v>5</v>
      </c>
      <c r="B69" s="83">
        <f t="shared" si="126"/>
        <v>50</v>
      </c>
      <c r="C69" s="71">
        <f t="shared" si="127"/>
        <v>0.11014631668412256</v>
      </c>
      <c r="D69" s="71">
        <f t="shared" si="127"/>
        <v>0.16549860091384538</v>
      </c>
      <c r="E69" s="71">
        <f t="shared" si="127"/>
        <v>0.18649508321805608</v>
      </c>
      <c r="F69" s="71">
        <f t="shared" si="127"/>
        <v>0.1476558540127767</v>
      </c>
      <c r="G69" s="71">
        <f t="shared" si="127"/>
        <v>0.16549799560737066</v>
      </c>
      <c r="H69" s="71">
        <f t="shared" si="127"/>
        <v>0.15146457497029164</v>
      </c>
      <c r="I69" s="71">
        <f t="shared" si="127"/>
        <v>0.11066787881648943</v>
      </c>
      <c r="P69" s="8"/>
      <c r="R69" s="5"/>
      <c r="S69" s="5"/>
      <c r="T69" s="5"/>
      <c r="U69" s="3"/>
      <c r="V69" s="3"/>
      <c r="W69" s="3"/>
      <c r="X69" s="2"/>
      <c r="Y69" s="3"/>
    </row>
    <row r="70" spans="1:49" ht="13.5" customHeight="1" x14ac:dyDescent="0.2">
      <c r="A70" s="83">
        <v>6</v>
      </c>
      <c r="B70" s="83">
        <f t="shared" si="126"/>
        <v>100</v>
      </c>
      <c r="C70" s="71">
        <f t="shared" si="127"/>
        <v>0.10877627641322829</v>
      </c>
      <c r="D70" s="71">
        <f t="shared" si="127"/>
        <v>2.1771289131059079E-2</v>
      </c>
      <c r="E70" s="71">
        <f t="shared" si="127"/>
        <v>1.1928186635321136E-2</v>
      </c>
      <c r="F70" s="71">
        <f t="shared" si="127"/>
        <v>6.1272669251836387E-2</v>
      </c>
      <c r="G70" s="71">
        <f t="shared" si="127"/>
        <v>2.1772502456339327E-2</v>
      </c>
      <c r="H70" s="71">
        <f t="shared" si="127"/>
        <v>5.0530628650383491E-2</v>
      </c>
      <c r="I70" s="71">
        <f t="shared" si="127"/>
        <v>9.6056193514736599E-2</v>
      </c>
      <c r="P70" s="8"/>
      <c r="R70" s="5"/>
      <c r="S70" s="5"/>
      <c r="T70" s="5"/>
      <c r="U70" s="3"/>
      <c r="V70" s="3"/>
      <c r="W70" s="3"/>
      <c r="X70" s="2"/>
      <c r="Y70" s="3"/>
    </row>
    <row r="71" spans="1:49" ht="13.5" customHeight="1" x14ac:dyDescent="0.2">
      <c r="A71" s="83">
        <v>7</v>
      </c>
      <c r="B71" s="83">
        <f t="shared" si="126"/>
        <v>200</v>
      </c>
      <c r="C71" s="71">
        <f t="shared" si="127"/>
        <v>0.10877627641322829</v>
      </c>
      <c r="D71" s="71">
        <f t="shared" si="127"/>
        <v>7.3344969873578858E-3</v>
      </c>
      <c r="E71" s="71">
        <f t="shared" si="127"/>
        <v>1.0514695153181819E-2</v>
      </c>
      <c r="F71" s="71">
        <f t="shared" si="127"/>
        <v>6.064060853409714E-2</v>
      </c>
      <c r="G71" s="71">
        <f t="shared" si="127"/>
        <v>7.3356100399906143E-3</v>
      </c>
      <c r="H71" s="71">
        <f t="shared" si="127"/>
        <v>3.4487058496040612E-2</v>
      </c>
      <c r="I71" s="71">
        <f t="shared" si="127"/>
        <v>6.3728460581960578E-2</v>
      </c>
      <c r="P71" s="8"/>
      <c r="R71" s="5"/>
      <c r="S71" s="5"/>
      <c r="T71" s="5"/>
      <c r="U71" s="3"/>
      <c r="V71" s="3"/>
      <c r="W71" s="3"/>
      <c r="X71" s="2"/>
      <c r="Y71" s="3"/>
    </row>
    <row r="72" spans="1:49" ht="13.5" customHeight="1" x14ac:dyDescent="0.2">
      <c r="A72" s="83">
        <v>8</v>
      </c>
      <c r="B72" s="83">
        <f t="shared" si="126"/>
        <v>300</v>
      </c>
      <c r="C72" s="71">
        <f t="shared" si="127"/>
        <v>0.10877627641322829</v>
      </c>
      <c r="D72" s="71">
        <f t="shared" si="127"/>
        <v>2.6124657712420785E-3</v>
      </c>
      <c r="E72" s="71">
        <f t="shared" si="127"/>
        <v>1.0044408431667762E-2</v>
      </c>
      <c r="F72" s="71">
        <f t="shared" si="127"/>
        <v>6.0430088899661616E-2</v>
      </c>
      <c r="G72" s="71">
        <f t="shared" si="127"/>
        <v>2.6131092649230858E-3</v>
      </c>
      <c r="H72" s="71">
        <f t="shared" si="127"/>
        <v>1.8637524678833284E-2</v>
      </c>
      <c r="I72" s="71">
        <f t="shared" si="127"/>
        <v>2.9520777922060093E-2</v>
      </c>
      <c r="P72" s="8"/>
      <c r="R72" s="5"/>
      <c r="S72" s="5"/>
      <c r="T72" s="5"/>
      <c r="U72" s="3"/>
      <c r="V72" s="3"/>
      <c r="W72" s="3"/>
      <c r="X72" s="2"/>
      <c r="Y72" s="3"/>
    </row>
    <row r="73" spans="1:49" ht="13.5" customHeight="1" x14ac:dyDescent="0.2">
      <c r="A73" s="83">
        <v>9</v>
      </c>
      <c r="B73" s="83">
        <f t="shared" si="126"/>
        <v>400</v>
      </c>
      <c r="C73" s="71">
        <f t="shared" si="127"/>
        <v>0.10877627641322829</v>
      </c>
      <c r="D73" s="71">
        <f t="shared" si="127"/>
        <v>2.6801276438015442E-4</v>
      </c>
      <c r="E73" s="71">
        <f t="shared" si="127"/>
        <v>9.8094291839228021E-3</v>
      </c>
      <c r="F73" s="71">
        <f t="shared" si="127"/>
        <v>6.0324860417835469E-2</v>
      </c>
      <c r="G73" s="71">
        <f t="shared" si="127"/>
        <v>2.6809834640184604E-4</v>
      </c>
      <c r="H73" s="71">
        <f t="shared" si="127"/>
        <v>2.4408885342508402E-3</v>
      </c>
      <c r="I73" s="71">
        <f t="shared" si="127"/>
        <v>7.3038232657622881E-3</v>
      </c>
      <c r="P73" s="8"/>
      <c r="R73" s="5"/>
      <c r="S73" s="5"/>
      <c r="T73" s="5"/>
      <c r="U73" s="3"/>
      <c r="V73" s="3"/>
      <c r="W73" s="3"/>
      <c r="X73" s="2"/>
      <c r="Y73" s="3"/>
    </row>
    <row r="74" spans="1:49" ht="13.5" customHeight="1" x14ac:dyDescent="0.2">
      <c r="A74" s="83">
        <v>10</v>
      </c>
      <c r="B74" s="83">
        <f t="shared" si="126"/>
        <v>500</v>
      </c>
      <c r="C74" s="71">
        <f t="shared" si="127"/>
        <v>0.10877627641322829</v>
      </c>
      <c r="D74" s="71">
        <f t="shared" si="127"/>
        <v>1.1334035607248882E-3</v>
      </c>
      <c r="E74" s="71">
        <f t="shared" si="127"/>
        <v>9.6684941074629549E-3</v>
      </c>
      <c r="F74" s="71">
        <f t="shared" si="127"/>
        <v>6.0261733352483304E-2</v>
      </c>
      <c r="G74" s="71">
        <f t="shared" si="127"/>
        <v>1.133910621082812E-3</v>
      </c>
      <c r="H74" s="71">
        <f t="shared" si="127"/>
        <v>1.4255953574100699E-2</v>
      </c>
      <c r="I74" s="71">
        <f t="shared" si="127"/>
        <v>4.7549880737398187E-2</v>
      </c>
      <c r="R74" s="5"/>
      <c r="S74" s="5"/>
      <c r="T74" s="5"/>
      <c r="U74" s="3"/>
      <c r="V74" s="3"/>
      <c r="W74" s="3"/>
      <c r="X74" s="2"/>
      <c r="Y74" s="3"/>
    </row>
    <row r="75" spans="1:49" ht="13.5" customHeight="1" x14ac:dyDescent="0.2">
      <c r="A75" s="72" t="s">
        <v>311</v>
      </c>
      <c r="B75" s="73"/>
      <c r="C75" s="74">
        <f>SUM(C65:C74)</f>
        <v>0.89855521256560156</v>
      </c>
      <c r="D75" s="74">
        <f t="shared" ref="D75:I75" si="128">SUM(D65:D74)</f>
        <v>3.2934071690592672</v>
      </c>
      <c r="E75" s="74">
        <f t="shared" si="128"/>
        <v>0.89551573631942816</v>
      </c>
      <c r="F75" s="74">
        <f t="shared" si="128"/>
        <v>0.58937897038687426</v>
      </c>
      <c r="G75" s="74">
        <f t="shared" si="128"/>
        <v>3.2934565333580021</v>
      </c>
      <c r="H75" s="74">
        <f t="shared" si="128"/>
        <v>0.57309259400839729</v>
      </c>
      <c r="I75" s="74">
        <f t="shared" si="128"/>
        <v>0.39686651849609078</v>
      </c>
      <c r="R75" s="5"/>
      <c r="S75" s="5"/>
      <c r="T75" s="5"/>
      <c r="U75" s="3"/>
      <c r="V75" s="3"/>
      <c r="W75" s="3"/>
      <c r="X75" s="2"/>
      <c r="Y75" s="3"/>
    </row>
    <row r="76" spans="1:49" ht="13.5" customHeight="1" x14ac:dyDescent="0.2">
      <c r="R76" s="5"/>
      <c r="S76" s="5"/>
      <c r="T76" s="5"/>
      <c r="U76" s="3"/>
      <c r="V76" s="3"/>
      <c r="W76" s="3"/>
      <c r="X76" s="2"/>
      <c r="Y76" s="3"/>
    </row>
    <row r="77" spans="1:49" ht="13.5" customHeight="1" x14ac:dyDescent="0.2">
      <c r="R77" s="5"/>
      <c r="S77" s="5"/>
      <c r="T77" s="5"/>
      <c r="U77" s="3"/>
      <c r="V77" s="3"/>
      <c r="W77" s="3"/>
      <c r="X77" s="2"/>
      <c r="Y77" s="3"/>
    </row>
    <row r="78" spans="1:49" ht="18" customHeight="1" x14ac:dyDescent="0.2">
      <c r="A78" s="173" t="s">
        <v>312</v>
      </c>
      <c r="B78" s="174"/>
      <c r="C78" s="174"/>
      <c r="D78" s="174"/>
      <c r="E78" s="174"/>
      <c r="F78" s="174"/>
      <c r="G78" s="174"/>
      <c r="H78" s="174"/>
      <c r="I78" s="174"/>
      <c r="J78" s="175"/>
      <c r="R78" s="5"/>
      <c r="S78" s="5"/>
      <c r="T78" s="5"/>
      <c r="U78" s="3"/>
      <c r="V78" s="3"/>
      <c r="W78" s="3"/>
      <c r="X78" s="2"/>
      <c r="Y78" s="3"/>
    </row>
    <row r="79" spans="1:49" s="3" customFormat="1" ht="63.75" x14ac:dyDescent="0.2">
      <c r="A79" s="15" t="s">
        <v>313</v>
      </c>
      <c r="B79" s="16" t="s">
        <v>314</v>
      </c>
      <c r="C79" s="16" t="s">
        <v>285</v>
      </c>
      <c r="D79" s="15" t="s">
        <v>288</v>
      </c>
      <c r="E79" s="15" t="s">
        <v>289</v>
      </c>
      <c r="F79" s="15" t="s">
        <v>290</v>
      </c>
      <c r="G79" s="15" t="s">
        <v>291</v>
      </c>
      <c r="H79" s="15" t="s">
        <v>292</v>
      </c>
      <c r="I79" s="15" t="s">
        <v>293</v>
      </c>
      <c r="J79" s="15" t="s">
        <v>294</v>
      </c>
      <c r="K79" s="1"/>
      <c r="L79" s="1"/>
      <c r="M79" s="1"/>
      <c r="R79" s="5"/>
      <c r="S79" s="4"/>
      <c r="T79" s="4"/>
      <c r="X79" s="2"/>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49" s="3" customFormat="1" ht="13.5" customHeight="1" x14ac:dyDescent="0.2">
      <c r="A80" s="123" t="s">
        <v>296</v>
      </c>
      <c r="B80" s="124"/>
      <c r="C80" s="124"/>
      <c r="D80" s="13" t="s">
        <v>323</v>
      </c>
      <c r="E80" s="140" t="s">
        <v>324</v>
      </c>
      <c r="F80" s="141"/>
      <c r="G80" s="142"/>
      <c r="H80" s="143" t="s">
        <v>325</v>
      </c>
      <c r="I80" s="144"/>
      <c r="J80" s="145"/>
      <c r="K80" s="1"/>
      <c r="L80" s="1"/>
      <c r="M80" s="1"/>
      <c r="R80" s="5"/>
      <c r="S80" s="4"/>
      <c r="T80" s="4"/>
      <c r="X80" s="2"/>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13" s="3" customFormat="1" ht="13.5" customHeight="1" x14ac:dyDescent="0.2">
      <c r="A81" s="83" t="str">
        <f>'Sample Data Formatted'!A4</f>
        <v>Test 1</v>
      </c>
      <c r="B81" s="79" t="str">
        <f>'Sample Data Formatted'!B4</f>
        <v>Test compound</v>
      </c>
      <c r="C81" s="80">
        <f>INDEX('Sample Data Formatted'!D4:GW4, MATCH('ESTD Template'!$B$7,'Sample Data Formatted'!$D$3:$GW$3, 0))</f>
        <v>20362</v>
      </c>
      <c r="D81" s="7">
        <f>C81/$E$32</f>
        <v>1.1551827082024286</v>
      </c>
      <c r="E81" s="7">
        <f>(($C81-E$37)/E$36)</f>
        <v>-1.5157824360393426</v>
      </c>
      <c r="F81" s="7">
        <f t="shared" ref="F81:G96" si="129">(($C81-F$37)/F$36)</f>
        <v>0.99282309692210335</v>
      </c>
      <c r="G81" s="7">
        <f t="shared" si="129"/>
        <v>1.0960246784370302</v>
      </c>
      <c r="H81" s="6">
        <f>(SQRT(E$44^2-(4*E$43*(E$45-$C81)))-E$44)/(2*E$43)</f>
        <v>-1.5156688169697614</v>
      </c>
      <c r="I81" s="6">
        <f t="shared" ref="I81" si="130">(SQRT(F$44^2-(4*F$43*(F$45-$C81)))-F$44)/(2*F$43)</f>
        <v>1.0303698716524383</v>
      </c>
      <c r="J81" s="6">
        <f t="shared" ref="J81" si="131">(SQRT(G$44^2-(4*G$43*(G$45-$C81)))-G$44)/(2*G$43)</f>
        <v>1.0690439648003549</v>
      </c>
      <c r="K81" s="1"/>
      <c r="L81" s="1"/>
      <c r="M81" s="1"/>
    </row>
    <row r="82" spans="1:13" s="3" customFormat="1" ht="13.5" customHeight="1" x14ac:dyDescent="0.2">
      <c r="A82" s="83" t="str">
        <f>'Sample Data Formatted'!A5</f>
        <v>Test 2</v>
      </c>
      <c r="B82" s="79" t="str">
        <f>'Sample Data Formatted'!B5</f>
        <v>Test compound</v>
      </c>
      <c r="C82" s="80">
        <f>INDEX('Sample Data Formatted'!D5:GW5, MATCH('ESTD Template'!$B$7,'Sample Data Formatted'!$D$3:$GW$3, 0))</f>
        <v>20054</v>
      </c>
      <c r="D82" s="7">
        <f t="shared" ref="D82:D120" si="132">C82/$E$32</f>
        <v>1.1377091656169092</v>
      </c>
      <c r="E82" s="7">
        <f t="shared" ref="E82:G121" si="133">(($C82-E$37)/E$36)</f>
        <v>-1.535287368941642</v>
      </c>
      <c r="F82" s="7">
        <f t="shared" si="129"/>
        <v>0.97362366112320864</v>
      </c>
      <c r="G82" s="7">
        <f t="shared" si="129"/>
        <v>1.077747244947205</v>
      </c>
      <c r="H82" s="6">
        <f t="shared" ref="H82:H120" si="134">(SQRT(E$44^2-(4*E$43*(E$45-$C82)))-E$44)/(2*E$43)</f>
        <v>-1.5351736922503818</v>
      </c>
      <c r="I82" s="6">
        <f t="shared" ref="I82:I120" si="135">(SQRT(F$44^2-(4*F$43*(F$45-$C82)))-F$44)/(2*F$43)</f>
        <v>1.0121416236983052</v>
      </c>
      <c r="J82" s="6">
        <f t="shared" ref="J82:J120" si="136">(SQRT(G$44^2-(4*G$43*(G$45-$C82)))-G$44)/(2*G$43)</f>
        <v>1.0518156518749007</v>
      </c>
    </row>
    <row r="83" spans="1:13" s="3" customFormat="1" ht="13.5" customHeight="1" x14ac:dyDescent="0.2">
      <c r="A83" s="83" t="str">
        <f>'Sample Data Formatted'!A6</f>
        <v>Test 3</v>
      </c>
      <c r="B83" s="79" t="str">
        <f>'Sample Data Formatted'!B6</f>
        <v>Test compound</v>
      </c>
      <c r="C83" s="80">
        <f>INDEX('Sample Data Formatted'!D6:GW6, MATCH('ESTD Template'!$B$7,'Sample Data Formatted'!$D$3:$GW$3, 0))</f>
        <v>4003</v>
      </c>
      <c r="D83" s="7">
        <f t="shared" si="132"/>
        <v>0.22709932133063165</v>
      </c>
      <c r="E83" s="7">
        <f t="shared" si="133"/>
        <v>-2.5517603495091952</v>
      </c>
      <c r="F83" s="7">
        <f t="shared" si="129"/>
        <v>-2.6928754487369987E-2</v>
      </c>
      <c r="G83" s="7">
        <f t="shared" si="129"/>
        <v>0.1252437223979069</v>
      </c>
      <c r="H83" s="6">
        <f t="shared" si="134"/>
        <v>-2.5516436683159887</v>
      </c>
      <c r="I83" s="6">
        <f t="shared" si="135"/>
        <v>6.2334030751614047E-2</v>
      </c>
      <c r="J83" s="6">
        <f t="shared" si="136"/>
        <v>0.15422618563780666</v>
      </c>
    </row>
    <row r="84" spans="1:13" s="3" customFormat="1" ht="13.5" customHeight="1" x14ac:dyDescent="0.2">
      <c r="A84" s="83" t="str">
        <f>'Sample Data Formatted'!A7</f>
        <v>Test 4</v>
      </c>
      <c r="B84" s="79" t="str">
        <f>'Sample Data Formatted'!B7</f>
        <v>Test compound</v>
      </c>
      <c r="C84" s="80">
        <f>INDEX('Sample Data Formatted'!D7:GW7, MATCH('ESTD Template'!$B$7,'Sample Data Formatted'!$D$3:$GW$3, 0))</f>
        <v>4635</v>
      </c>
      <c r="D84" s="7">
        <f t="shared" si="132"/>
        <v>0.26295412299961973</v>
      </c>
      <c r="E84" s="7">
        <f t="shared" si="133"/>
        <v>-2.5117372404369442</v>
      </c>
      <c r="F84" s="7">
        <f t="shared" si="129"/>
        <v>1.2467490398673607E-2</v>
      </c>
      <c r="G84" s="7">
        <f t="shared" si="129"/>
        <v>0.16274806644196374</v>
      </c>
      <c r="H84" s="6">
        <f t="shared" si="134"/>
        <v>-2.5116206726002606</v>
      </c>
      <c r="I84" s="6">
        <f t="shared" si="135"/>
        <v>9.972730076959703E-2</v>
      </c>
      <c r="J84" s="6">
        <f t="shared" si="136"/>
        <v>0.18955939312207434</v>
      </c>
    </row>
    <row r="85" spans="1:13" s="3" customFormat="1" ht="13.5" customHeight="1" x14ac:dyDescent="0.2">
      <c r="A85" s="83" t="str">
        <f>'Sample Data Formatted'!A8</f>
        <v>Test 5</v>
      </c>
      <c r="B85" s="79" t="str">
        <f>'Sample Data Formatted'!B8</f>
        <v>Test compound</v>
      </c>
      <c r="C85" s="80">
        <f>INDEX('Sample Data Formatted'!D8:GW8, MATCH('ESTD Template'!$B$7,'Sample Data Formatted'!$D$3:$GW$3, 0))</f>
        <v>16646</v>
      </c>
      <c r="D85" s="7">
        <f t="shared" si="132"/>
        <v>0.94436555155375834</v>
      </c>
      <c r="E85" s="7">
        <f t="shared" si="133"/>
        <v>-1.7511081849514993</v>
      </c>
      <c r="F85" s="7">
        <f t="shared" si="129"/>
        <v>0.76118315072504961</v>
      </c>
      <c r="G85" s="7">
        <f t="shared" si="129"/>
        <v>0.87550863022862013</v>
      </c>
      <c r="H85" s="6">
        <f t="shared" si="134"/>
        <v>-1.7509938723068263</v>
      </c>
      <c r="I85" s="6">
        <f t="shared" si="135"/>
        <v>0.81045364486456473</v>
      </c>
      <c r="J85" s="6">
        <f t="shared" si="136"/>
        <v>0.86119709548900647</v>
      </c>
    </row>
    <row r="86" spans="1:13" s="3" customFormat="1" ht="13.5" customHeight="1" x14ac:dyDescent="0.2">
      <c r="A86" s="83" t="str">
        <f>'Sample Data Formatted'!A9</f>
        <v>Test 6</v>
      </c>
      <c r="B86" s="79" t="str">
        <f>'Sample Data Formatted'!B9</f>
        <v>Test compound</v>
      </c>
      <c r="C86" s="80">
        <f>INDEX('Sample Data Formatted'!D9:GW9, MATCH('ESTD Template'!$B$7,'Sample Data Formatted'!$D$3:$GW$3, 0))</f>
        <v>2784</v>
      </c>
      <c r="D86" s="7">
        <f t="shared" si="132"/>
        <v>0.15794267064313727</v>
      </c>
      <c r="E86" s="7">
        <f t="shared" si="133"/>
        <v>-2.6289568209634253</v>
      </c>
      <c r="F86" s="7">
        <f t="shared" si="129"/>
        <v>-0.10291613188624205</v>
      </c>
      <c r="G86" s="7">
        <f t="shared" si="129"/>
        <v>5.2905438553436497E-2</v>
      </c>
      <c r="H86" s="6">
        <f t="shared" si="134"/>
        <v>-2.6288399133423099</v>
      </c>
      <c r="I86" s="6">
        <f t="shared" si="135"/>
        <v>-9.7888741920795271E-3</v>
      </c>
      <c r="J86" s="6">
        <f t="shared" si="136"/>
        <v>8.6077649497327297E-2</v>
      </c>
    </row>
    <row r="87" spans="1:13" s="3" customFormat="1" ht="13.5" customHeight="1" x14ac:dyDescent="0.2">
      <c r="A87" s="83" t="str">
        <f>'Sample Data Formatted'!A10</f>
        <v>Test 7</v>
      </c>
      <c r="B87" s="79" t="str">
        <f>'Sample Data Formatted'!B10</f>
        <v>Test compound</v>
      </c>
      <c r="C87" s="80">
        <f>INDEX('Sample Data Formatted'!D10:GW10, MATCH('ESTD Template'!$B$7,'Sample Data Formatted'!$D$3:$GW$3, 0))</f>
        <v>21487</v>
      </c>
      <c r="D87" s="7">
        <f t="shared" si="132"/>
        <v>1.2190065244644723</v>
      </c>
      <c r="E87" s="7">
        <f t="shared" si="133"/>
        <v>-1.4445387687825675</v>
      </c>
      <c r="F87" s="7">
        <f t="shared" si="129"/>
        <v>1.0629509062524818</v>
      </c>
      <c r="G87" s="7">
        <f t="shared" si="129"/>
        <v>1.1627847845281125</v>
      </c>
      <c r="H87" s="6">
        <f t="shared" si="134"/>
        <v>-1.4444253626218659</v>
      </c>
      <c r="I87" s="6">
        <f t="shared" si="135"/>
        <v>1.0969511377060184</v>
      </c>
      <c r="J87" s="6">
        <f t="shared" si="136"/>
        <v>1.1319735336848631</v>
      </c>
    </row>
    <row r="88" spans="1:13" s="3" customFormat="1" ht="13.5" customHeight="1" x14ac:dyDescent="0.2">
      <c r="A88" s="83" t="str">
        <f>'Sample Data Formatted'!A11</f>
        <v>Test 8</v>
      </c>
      <c r="B88" s="79" t="str">
        <f>'Sample Data Formatted'!B11</f>
        <v>Test compound</v>
      </c>
      <c r="C88" s="80">
        <f>INDEX('Sample Data Formatted'!D11:GW11, MATCH('ESTD Template'!$B$7,'Sample Data Formatted'!$D$3:$GW$3, 0))</f>
        <v>13604</v>
      </c>
      <c r="D88" s="7">
        <f t="shared" si="132"/>
        <v>0.77178595238119241</v>
      </c>
      <c r="E88" s="7">
        <f t="shared" si="133"/>
        <v>-1.9437510612138191</v>
      </c>
      <c r="F88" s="7">
        <f t="shared" si="129"/>
        <v>0.57155755429570687</v>
      </c>
      <c r="G88" s="7">
        <f t="shared" si="129"/>
        <v>0.69498930335833387</v>
      </c>
      <c r="H88" s="6">
        <f t="shared" si="134"/>
        <v>-1.9436361745813557</v>
      </c>
      <c r="I88" s="6">
        <f t="shared" si="135"/>
        <v>0.63043573499632144</v>
      </c>
      <c r="J88" s="6">
        <f t="shared" si="136"/>
        <v>0.69106787787272839</v>
      </c>
    </row>
    <row r="89" spans="1:13" s="3" customFormat="1" ht="13.5" customHeight="1" x14ac:dyDescent="0.2">
      <c r="A89" s="83" t="str">
        <f>'Sample Data Formatted'!A12</f>
        <v>Test 9</v>
      </c>
      <c r="B89" s="79" t="str">
        <f>'Sample Data Formatted'!B12</f>
        <v>Test compound</v>
      </c>
      <c r="C89" s="80">
        <f>INDEX('Sample Data Formatted'!D12:GW12, MATCH('ESTD Template'!$B$7,'Sample Data Formatted'!$D$3:$GW$3, 0))</f>
        <v>24307</v>
      </c>
      <c r="D89" s="7">
        <f t="shared" si="132"/>
        <v>1.3789915572279949</v>
      </c>
      <c r="E89" s="7">
        <f t="shared" si="133"/>
        <v>-1.2659546428589179</v>
      </c>
      <c r="F89" s="7">
        <f t="shared" si="129"/>
        <v>1.2387379483072964</v>
      </c>
      <c r="G89" s="7">
        <f t="shared" si="129"/>
        <v>1.3301301171297586</v>
      </c>
      <c r="H89" s="6">
        <f t="shared" si="134"/>
        <v>-1.2658417585797979</v>
      </c>
      <c r="I89" s="6">
        <f t="shared" si="135"/>
        <v>1.2638538019407755</v>
      </c>
      <c r="J89" s="6">
        <f t="shared" si="136"/>
        <v>1.2897271860171071</v>
      </c>
    </row>
    <row r="90" spans="1:13" s="3" customFormat="1" ht="13.5" customHeight="1" x14ac:dyDescent="0.2">
      <c r="A90" s="83" t="str">
        <f>'Sample Data Formatted'!A13</f>
        <v>Test 10</v>
      </c>
      <c r="B90" s="79" t="str">
        <f>'Sample Data Formatted'!B13</f>
        <v>Test compound</v>
      </c>
      <c r="C90" s="80">
        <f>INDEX('Sample Data Formatted'!D13:GW13, MATCH('ESTD Template'!$B$7,'Sample Data Formatted'!$D$3:$GW$3, 0))</f>
        <v>8921</v>
      </c>
      <c r="D90" s="7">
        <f t="shared" si="132"/>
        <v>0.50610867988772545</v>
      </c>
      <c r="E90" s="7">
        <f t="shared" si="133"/>
        <v>-2.2403147001146886</v>
      </c>
      <c r="F90" s="7">
        <f t="shared" si="129"/>
        <v>0.27963885998978572</v>
      </c>
      <c r="G90" s="7">
        <f t="shared" si="129"/>
        <v>0.41708923506985562</v>
      </c>
      <c r="H90" s="6">
        <f t="shared" si="134"/>
        <v>-2.240198939810873</v>
      </c>
      <c r="I90" s="6">
        <f t="shared" si="135"/>
        <v>0.35332585176596371</v>
      </c>
      <c r="J90" s="6">
        <f t="shared" si="136"/>
        <v>0.429195977857385</v>
      </c>
    </row>
    <row r="91" spans="1:13" s="3" customFormat="1" ht="13.5" customHeight="1" x14ac:dyDescent="0.2">
      <c r="A91" s="83" t="str">
        <f>'Sample Data Formatted'!A14</f>
        <v>Test 11</v>
      </c>
      <c r="B91" s="79" t="str">
        <f>'Sample Data Formatted'!B14</f>
        <v>Test compound</v>
      </c>
      <c r="C91" s="80">
        <f>INDEX('Sample Data Formatted'!D14:GW14, MATCH('ESTD Template'!$B$7,'Sample Data Formatted'!$D$3:$GW$3, 0))</f>
        <v>11071</v>
      </c>
      <c r="D91" s="7">
        <f t="shared" si="132"/>
        <v>0.628083084299631</v>
      </c>
      <c r="E91" s="7">
        <f t="shared" si="133"/>
        <v>-2.1041601360239626</v>
      </c>
      <c r="F91" s="7">
        <f t="shared" si="129"/>
        <v>0.41366089559895297</v>
      </c>
      <c r="G91" s="7">
        <f t="shared" si="129"/>
        <v>0.5446752155994794</v>
      </c>
      <c r="H91" s="6">
        <f t="shared" si="134"/>
        <v>-2.10404477306923</v>
      </c>
      <c r="I91" s="6">
        <f t="shared" si="135"/>
        <v>0.48054630090846728</v>
      </c>
      <c r="J91" s="6">
        <f t="shared" si="136"/>
        <v>0.54941831987206935</v>
      </c>
    </row>
    <row r="92" spans="1:13" s="3" customFormat="1" ht="13.5" customHeight="1" x14ac:dyDescent="0.2">
      <c r="A92" s="83" t="str">
        <f>'Sample Data Formatted'!A15</f>
        <v>Test 12</v>
      </c>
      <c r="B92" s="79" t="str">
        <f>'Sample Data Formatted'!B15</f>
        <v>Test compound</v>
      </c>
      <c r="C92" s="80">
        <f>INDEX('Sample Data Formatted'!D15:GW15, MATCH('ESTD Template'!$B$7,'Sample Data Formatted'!$D$3:$GW$3, 0))</f>
        <v>8660</v>
      </c>
      <c r="D92" s="7">
        <f t="shared" si="132"/>
        <v>0.49130155451493135</v>
      </c>
      <c r="E92" s="7">
        <f t="shared" si="133"/>
        <v>-2.25684323091826</v>
      </c>
      <c r="F92" s="7">
        <f t="shared" si="129"/>
        <v>0.26336920822513793</v>
      </c>
      <c r="G92" s="7">
        <f t="shared" si="129"/>
        <v>0.40160089045672454</v>
      </c>
      <c r="H92" s="6">
        <f t="shared" si="134"/>
        <v>-2.2567274242257689</v>
      </c>
      <c r="I92" s="6">
        <f t="shared" si="135"/>
        <v>0.33788219887644172</v>
      </c>
      <c r="J92" s="6">
        <f t="shared" si="136"/>
        <v>0.41460212093748888</v>
      </c>
    </row>
    <row r="93" spans="1:13" s="3" customFormat="1" ht="13.5" customHeight="1" x14ac:dyDescent="0.2">
      <c r="A93" s="83" t="str">
        <f>'Sample Data Formatted'!A16</f>
        <v>Test 13</v>
      </c>
      <c r="B93" s="79" t="str">
        <f>'Sample Data Formatted'!B16</f>
        <v>Test compound</v>
      </c>
      <c r="C93" s="80">
        <f>INDEX('Sample Data Formatted'!D16:GW16, MATCH('ESTD Template'!$B$7,'Sample Data Formatted'!$D$3:$GW$3, 0))</f>
        <v>11406</v>
      </c>
      <c r="D93" s="7">
        <f t="shared" si="132"/>
        <v>0.64708839847543953</v>
      </c>
      <c r="E93" s="7">
        <f t="shared" si="133"/>
        <v>-2.0829453551075008</v>
      </c>
      <c r="F93" s="7">
        <f t="shared" si="129"/>
        <v>0.43454339882177673</v>
      </c>
      <c r="G93" s="7">
        <f t="shared" si="129"/>
        <v>0.56455489163549055</v>
      </c>
      <c r="H93" s="6">
        <f t="shared" si="134"/>
        <v>-2.0828300588925059</v>
      </c>
      <c r="I93" s="6">
        <f t="shared" si="135"/>
        <v>0.50036944264718475</v>
      </c>
      <c r="J93" s="6">
        <f t="shared" si="136"/>
        <v>0.56815140064960301</v>
      </c>
    </row>
    <row r="94" spans="1:13" s="3" customFormat="1" ht="13.5" customHeight="1" x14ac:dyDescent="0.2">
      <c r="A94" s="83" t="str">
        <f>'Sample Data Formatted'!A17</f>
        <v>Test 14</v>
      </c>
      <c r="B94" s="79" t="str">
        <f>'Sample Data Formatted'!B17</f>
        <v>Test compound</v>
      </c>
      <c r="C94" s="80">
        <f>INDEX('Sample Data Formatted'!D17:GW17, MATCH('ESTD Template'!$B$7,'Sample Data Formatted'!$D$3:$GW$3, 0))</f>
        <v>8294</v>
      </c>
      <c r="D94" s="7">
        <f t="shared" si="132"/>
        <v>0.47053753962434647</v>
      </c>
      <c r="E94" s="7">
        <f t="shared" si="133"/>
        <v>-2.2800211706657976</v>
      </c>
      <c r="F94" s="7">
        <f t="shared" si="129"/>
        <v>0.24055429425632158</v>
      </c>
      <c r="G94" s="7">
        <f t="shared" si="129"/>
        <v>0.37988160260842579</v>
      </c>
      <c r="H94" s="6">
        <f t="shared" si="134"/>
        <v>-2.2799052930607071</v>
      </c>
      <c r="I94" s="6">
        <f t="shared" si="135"/>
        <v>0.31622569811086271</v>
      </c>
      <c r="J94" s="6">
        <f t="shared" si="136"/>
        <v>0.39413738227221823</v>
      </c>
    </row>
    <row r="95" spans="1:13" s="3" customFormat="1" ht="13.5" customHeight="1" x14ac:dyDescent="0.2">
      <c r="A95" s="83" t="str">
        <f>'Sample Data Formatted'!A18</f>
        <v>Test 15</v>
      </c>
      <c r="B95" s="79" t="str">
        <f>'Sample Data Formatted'!B18</f>
        <v>Test compound</v>
      </c>
      <c r="C95" s="80">
        <f>INDEX('Sample Data Formatted'!D18:GW18, MATCH('ESTD Template'!$B$7,'Sample Data Formatted'!$D$3:$GW$3, 0))</f>
        <v>20362</v>
      </c>
      <c r="D95" s="7">
        <f t="shared" si="132"/>
        <v>1.1551827082024286</v>
      </c>
      <c r="E95" s="7">
        <f t="shared" si="133"/>
        <v>-1.5157824360393426</v>
      </c>
      <c r="F95" s="7">
        <f t="shared" si="129"/>
        <v>0.99282309692210335</v>
      </c>
      <c r="G95" s="7">
        <f t="shared" si="129"/>
        <v>1.0960246784370302</v>
      </c>
      <c r="H95" s="6">
        <f t="shared" si="134"/>
        <v>-1.5156688169697614</v>
      </c>
      <c r="I95" s="6">
        <f t="shared" si="135"/>
        <v>1.0303698716524383</v>
      </c>
      <c r="J95" s="6">
        <f t="shared" si="136"/>
        <v>1.0690439648003549</v>
      </c>
    </row>
    <row r="96" spans="1:13" s="3" customFormat="1" ht="13.5" customHeight="1" x14ac:dyDescent="0.2">
      <c r="A96" s="83" t="str">
        <f>'Sample Data Formatted'!A19</f>
        <v>Test 16</v>
      </c>
      <c r="B96" s="79" t="str">
        <f>'Sample Data Formatted'!B19</f>
        <v>Test compound</v>
      </c>
      <c r="C96" s="80">
        <f>INDEX('Sample Data Formatted'!D19:GW19, MATCH('ESTD Template'!$B$7,'Sample Data Formatted'!$D$3:$GW$3, 0))</f>
        <v>20054</v>
      </c>
      <c r="D96" s="7">
        <f t="shared" si="132"/>
        <v>1.1377091656169092</v>
      </c>
      <c r="E96" s="7">
        <f t="shared" si="133"/>
        <v>-1.535287368941642</v>
      </c>
      <c r="F96" s="7">
        <f t="shared" si="129"/>
        <v>0.97362366112320864</v>
      </c>
      <c r="G96" s="7">
        <f t="shared" si="129"/>
        <v>1.077747244947205</v>
      </c>
      <c r="H96" s="6">
        <f t="shared" si="134"/>
        <v>-1.5351736922503818</v>
      </c>
      <c r="I96" s="6">
        <f t="shared" si="135"/>
        <v>1.0121416236983052</v>
      </c>
      <c r="J96" s="6">
        <f t="shared" si="136"/>
        <v>1.0518156518749007</v>
      </c>
    </row>
    <row r="97" spans="1:49" s="3" customFormat="1" ht="13.5" customHeight="1" x14ac:dyDescent="0.2">
      <c r="A97" s="83" t="str">
        <f>'Sample Data Formatted'!A20</f>
        <v>Test 17</v>
      </c>
      <c r="B97" s="79" t="str">
        <f>'Sample Data Formatted'!B20</f>
        <v>Test compound</v>
      </c>
      <c r="C97" s="80">
        <f>INDEX('Sample Data Formatted'!D20:GW20, MATCH('ESTD Template'!$B$7,'Sample Data Formatted'!$D$3:$GW$3, 0))</f>
        <v>4003</v>
      </c>
      <c r="D97" s="7">
        <f t="shared" si="132"/>
        <v>0.22709932133063165</v>
      </c>
      <c r="E97" s="7">
        <f t="shared" si="133"/>
        <v>-2.5517603495091952</v>
      </c>
      <c r="F97" s="7">
        <f t="shared" si="133"/>
        <v>-2.6928754487369987E-2</v>
      </c>
      <c r="G97" s="7">
        <f t="shared" si="133"/>
        <v>0.1252437223979069</v>
      </c>
      <c r="H97" s="6">
        <f t="shared" si="134"/>
        <v>-2.5516436683159887</v>
      </c>
      <c r="I97" s="6">
        <f t="shared" si="135"/>
        <v>6.2334030751614047E-2</v>
      </c>
      <c r="J97" s="6">
        <f t="shared" si="136"/>
        <v>0.15422618563780666</v>
      </c>
    </row>
    <row r="98" spans="1:49" s="3" customFormat="1" ht="13.5" customHeight="1" x14ac:dyDescent="0.2">
      <c r="A98" s="83" t="str">
        <f>'Sample Data Formatted'!A21</f>
        <v>Test 18</v>
      </c>
      <c r="B98" s="79" t="str">
        <f>'Sample Data Formatted'!B21</f>
        <v>Test compound</v>
      </c>
      <c r="C98" s="80">
        <f>INDEX('Sample Data Formatted'!D21:GW21, MATCH('ESTD Template'!$B$7,'Sample Data Formatted'!$D$3:$GW$3, 0))</f>
        <v>4635</v>
      </c>
      <c r="D98" s="7">
        <f t="shared" si="132"/>
        <v>0.26295412299961973</v>
      </c>
      <c r="E98" s="7">
        <f t="shared" si="133"/>
        <v>-2.5117372404369442</v>
      </c>
      <c r="F98" s="7">
        <f t="shared" si="133"/>
        <v>1.2467490398673607E-2</v>
      </c>
      <c r="G98" s="7">
        <f t="shared" si="133"/>
        <v>0.16274806644196374</v>
      </c>
      <c r="H98" s="6">
        <f t="shared" si="134"/>
        <v>-2.5116206726002606</v>
      </c>
      <c r="I98" s="6">
        <f t="shared" si="135"/>
        <v>9.972730076959703E-2</v>
      </c>
      <c r="J98" s="6">
        <f t="shared" si="136"/>
        <v>0.18955939312207434</v>
      </c>
    </row>
    <row r="99" spans="1:49" s="3" customFormat="1" ht="13.5" customHeight="1" x14ac:dyDescent="0.2">
      <c r="A99" s="83" t="str">
        <f>'Sample Data Formatted'!A22</f>
        <v>Test 19</v>
      </c>
      <c r="B99" s="79" t="str">
        <f>'Sample Data Formatted'!B22</f>
        <v>Test compound</v>
      </c>
      <c r="C99" s="80">
        <f>INDEX('Sample Data Formatted'!D22:GW22, MATCH('ESTD Template'!$B$7,'Sample Data Formatted'!$D$3:$GW$3, 0))</f>
        <v>16646</v>
      </c>
      <c r="D99" s="7">
        <f t="shared" si="132"/>
        <v>0.94436555155375834</v>
      </c>
      <c r="E99" s="7">
        <f t="shared" si="133"/>
        <v>-1.7511081849514993</v>
      </c>
      <c r="F99" s="7">
        <f t="shared" si="133"/>
        <v>0.76118315072504961</v>
      </c>
      <c r="G99" s="7">
        <f t="shared" si="133"/>
        <v>0.87550863022862013</v>
      </c>
      <c r="H99" s="6">
        <f t="shared" si="134"/>
        <v>-1.7509938723068263</v>
      </c>
      <c r="I99" s="6">
        <f t="shared" si="135"/>
        <v>0.81045364486456473</v>
      </c>
      <c r="J99" s="6">
        <f t="shared" si="136"/>
        <v>0.86119709548900647</v>
      </c>
    </row>
    <row r="100" spans="1:49" s="3" customFormat="1" ht="13.5" customHeight="1" x14ac:dyDescent="0.2">
      <c r="A100" s="83" t="str">
        <f>'Sample Data Formatted'!A23</f>
        <v>Test 20</v>
      </c>
      <c r="B100" s="79" t="str">
        <f>'Sample Data Formatted'!B23</f>
        <v>Test compound</v>
      </c>
      <c r="C100" s="80">
        <f>INDEX('Sample Data Formatted'!D23:GW23, MATCH('ESTD Template'!$B$7,'Sample Data Formatted'!$D$3:$GW$3, 0))</f>
        <v>2784</v>
      </c>
      <c r="D100" s="7">
        <f t="shared" si="132"/>
        <v>0.15794267064313727</v>
      </c>
      <c r="E100" s="7">
        <f t="shared" si="133"/>
        <v>-2.6289568209634253</v>
      </c>
      <c r="F100" s="7">
        <f t="shared" si="133"/>
        <v>-0.10291613188624205</v>
      </c>
      <c r="G100" s="7">
        <f t="shared" si="133"/>
        <v>5.2905438553436497E-2</v>
      </c>
      <c r="H100" s="6">
        <f t="shared" si="134"/>
        <v>-2.6288399133423099</v>
      </c>
      <c r="I100" s="6">
        <f t="shared" si="135"/>
        <v>-9.7888741920795271E-3</v>
      </c>
      <c r="J100" s="6">
        <f t="shared" si="136"/>
        <v>8.6077649497327297E-2</v>
      </c>
    </row>
    <row r="101" spans="1:49" ht="13.5" customHeight="1" x14ac:dyDescent="0.2">
      <c r="A101" s="83" t="str">
        <f>'Sample Data Formatted'!A24</f>
        <v>Test 21</v>
      </c>
      <c r="B101" s="79" t="str">
        <f>'Sample Data Formatted'!B24</f>
        <v>Test compound</v>
      </c>
      <c r="C101" s="80">
        <f>INDEX('Sample Data Formatted'!D24:GW24, MATCH('ESTD Template'!$B$7,'Sample Data Formatted'!$D$3:$GW$3, 0))</f>
        <v>21487</v>
      </c>
      <c r="D101" s="7">
        <f t="shared" si="132"/>
        <v>1.2190065244644723</v>
      </c>
      <c r="E101" s="7">
        <f t="shared" si="133"/>
        <v>-1.4445387687825675</v>
      </c>
      <c r="F101" s="7">
        <f t="shared" si="133"/>
        <v>1.0629509062524818</v>
      </c>
      <c r="G101" s="7">
        <f t="shared" si="133"/>
        <v>1.1627847845281125</v>
      </c>
      <c r="H101" s="6">
        <f t="shared" si="134"/>
        <v>-1.4444253626218659</v>
      </c>
      <c r="I101" s="6">
        <f t="shared" si="135"/>
        <v>1.0969511377060184</v>
      </c>
      <c r="J101" s="6">
        <f t="shared" si="136"/>
        <v>1.1319735336848631</v>
      </c>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row>
    <row r="102" spans="1:49" ht="13.5" customHeight="1" x14ac:dyDescent="0.2">
      <c r="A102" s="83" t="str">
        <f>'Sample Data Formatted'!A25</f>
        <v>Test 22</v>
      </c>
      <c r="B102" s="79" t="str">
        <f>'Sample Data Formatted'!B25</f>
        <v>Test compound</v>
      </c>
      <c r="C102" s="80">
        <f>INDEX('Sample Data Formatted'!D25:GW25, MATCH('ESTD Template'!$B$7,'Sample Data Formatted'!$D$3:$GW$3, 0))</f>
        <v>13604</v>
      </c>
      <c r="D102" s="7">
        <f t="shared" si="132"/>
        <v>0.77178595238119241</v>
      </c>
      <c r="E102" s="7">
        <f t="shared" si="133"/>
        <v>-1.9437510612138191</v>
      </c>
      <c r="F102" s="7">
        <f t="shared" si="133"/>
        <v>0.57155755429570687</v>
      </c>
      <c r="G102" s="7">
        <f t="shared" si="133"/>
        <v>0.69498930335833387</v>
      </c>
      <c r="H102" s="6">
        <f t="shared" si="134"/>
        <v>-1.9436361745813557</v>
      </c>
      <c r="I102" s="6">
        <f t="shared" si="135"/>
        <v>0.63043573499632144</v>
      </c>
      <c r="J102" s="6">
        <f t="shared" si="136"/>
        <v>0.69106787787272839</v>
      </c>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row>
    <row r="103" spans="1:49" ht="13.5" customHeight="1" x14ac:dyDescent="0.2">
      <c r="A103" s="83" t="str">
        <f>'Sample Data Formatted'!A26</f>
        <v>Test 23</v>
      </c>
      <c r="B103" s="79" t="str">
        <f>'Sample Data Formatted'!B26</f>
        <v>Test compound</v>
      </c>
      <c r="C103" s="80">
        <f>INDEX('Sample Data Formatted'!D26:GW26, MATCH('ESTD Template'!$B$7,'Sample Data Formatted'!$D$3:$GW$3, 0))</f>
        <v>24307</v>
      </c>
      <c r="D103" s="7">
        <f t="shared" si="132"/>
        <v>1.3789915572279949</v>
      </c>
      <c r="E103" s="7">
        <f t="shared" si="133"/>
        <v>-1.2659546428589179</v>
      </c>
      <c r="F103" s="7">
        <f t="shared" si="133"/>
        <v>1.2387379483072964</v>
      </c>
      <c r="G103" s="7">
        <f t="shared" si="133"/>
        <v>1.3301301171297586</v>
      </c>
      <c r="H103" s="6">
        <f t="shared" si="134"/>
        <v>-1.2658417585797979</v>
      </c>
      <c r="I103" s="6">
        <f t="shared" si="135"/>
        <v>1.2638538019407755</v>
      </c>
      <c r="J103" s="6">
        <f t="shared" si="136"/>
        <v>1.2897271860171071</v>
      </c>
    </row>
    <row r="104" spans="1:49" ht="13.5" customHeight="1" x14ac:dyDescent="0.2">
      <c r="A104" s="83" t="str">
        <f>'Sample Data Formatted'!A27</f>
        <v>Test 24</v>
      </c>
      <c r="B104" s="79" t="str">
        <f>'Sample Data Formatted'!B27</f>
        <v>Test compound</v>
      </c>
      <c r="C104" s="80">
        <f>INDEX('Sample Data Formatted'!D27:GW27, MATCH('ESTD Template'!$B$7,'Sample Data Formatted'!$D$3:$GW$3, 0))</f>
        <v>8921</v>
      </c>
      <c r="D104" s="7">
        <f t="shared" si="132"/>
        <v>0.50610867988772545</v>
      </c>
      <c r="E104" s="7">
        <f t="shared" si="133"/>
        <v>-2.2403147001146886</v>
      </c>
      <c r="F104" s="7">
        <f t="shared" si="133"/>
        <v>0.27963885998978572</v>
      </c>
      <c r="G104" s="7">
        <f t="shared" si="133"/>
        <v>0.41708923506985562</v>
      </c>
      <c r="H104" s="6">
        <f t="shared" si="134"/>
        <v>-2.240198939810873</v>
      </c>
      <c r="I104" s="6">
        <f t="shared" si="135"/>
        <v>0.35332585176596371</v>
      </c>
      <c r="J104" s="6">
        <f t="shared" si="136"/>
        <v>0.429195977857385</v>
      </c>
    </row>
    <row r="105" spans="1:49" ht="13.5" customHeight="1" x14ac:dyDescent="0.2">
      <c r="A105" s="83" t="str">
        <f>'Sample Data Formatted'!A28</f>
        <v>Test 25</v>
      </c>
      <c r="B105" s="79" t="str">
        <f>'Sample Data Formatted'!B28</f>
        <v>Test compound</v>
      </c>
      <c r="C105" s="80">
        <f>INDEX('Sample Data Formatted'!D28:GW28, MATCH('ESTD Template'!$B$7,'Sample Data Formatted'!$D$3:$GW$3, 0))</f>
        <v>11071</v>
      </c>
      <c r="D105" s="7">
        <f t="shared" si="132"/>
        <v>0.628083084299631</v>
      </c>
      <c r="E105" s="7">
        <f t="shared" si="133"/>
        <v>-2.1041601360239626</v>
      </c>
      <c r="F105" s="7">
        <f t="shared" si="133"/>
        <v>0.41366089559895297</v>
      </c>
      <c r="G105" s="7">
        <f t="shared" si="133"/>
        <v>0.5446752155994794</v>
      </c>
      <c r="H105" s="6">
        <f t="shared" si="134"/>
        <v>-2.10404477306923</v>
      </c>
      <c r="I105" s="6">
        <f t="shared" si="135"/>
        <v>0.48054630090846728</v>
      </c>
      <c r="J105" s="6">
        <f t="shared" si="136"/>
        <v>0.54941831987206935</v>
      </c>
    </row>
    <row r="106" spans="1:49" ht="13.5" customHeight="1" x14ac:dyDescent="0.2">
      <c r="A106" s="83" t="str">
        <f>'Sample Data Formatted'!A29</f>
        <v>Test 26</v>
      </c>
      <c r="B106" s="79" t="str">
        <f>'Sample Data Formatted'!B29</f>
        <v>Test compound</v>
      </c>
      <c r="C106" s="80">
        <f>INDEX('Sample Data Formatted'!D29:GW29, MATCH('ESTD Template'!$B$7,'Sample Data Formatted'!$D$3:$GW$3, 0))</f>
        <v>8660</v>
      </c>
      <c r="D106" s="7">
        <f t="shared" si="132"/>
        <v>0.49130155451493135</v>
      </c>
      <c r="E106" s="7">
        <f t="shared" si="133"/>
        <v>-2.25684323091826</v>
      </c>
      <c r="F106" s="7">
        <f t="shared" si="133"/>
        <v>0.26336920822513793</v>
      </c>
      <c r="G106" s="7">
        <f t="shared" si="133"/>
        <v>0.40160089045672454</v>
      </c>
      <c r="H106" s="6">
        <f t="shared" si="134"/>
        <v>-2.2567274242257689</v>
      </c>
      <c r="I106" s="6">
        <f t="shared" si="135"/>
        <v>0.33788219887644172</v>
      </c>
      <c r="J106" s="6">
        <f t="shared" si="136"/>
        <v>0.41460212093748888</v>
      </c>
    </row>
    <row r="107" spans="1:49" ht="13.5" customHeight="1" x14ac:dyDescent="0.2">
      <c r="A107" s="83" t="str">
        <f>'Sample Data Formatted'!A30</f>
        <v>Test 27</v>
      </c>
      <c r="B107" s="79" t="str">
        <f>'Sample Data Formatted'!B30</f>
        <v>Test compound</v>
      </c>
      <c r="C107" s="80">
        <f>INDEX('Sample Data Formatted'!D30:GW30, MATCH('ESTD Template'!$B$7,'Sample Data Formatted'!$D$3:$GW$3, 0))</f>
        <v>11406</v>
      </c>
      <c r="D107" s="7">
        <f t="shared" si="132"/>
        <v>0.64708839847543953</v>
      </c>
      <c r="E107" s="7">
        <f t="shared" si="133"/>
        <v>-2.0829453551075008</v>
      </c>
      <c r="F107" s="7">
        <f t="shared" si="133"/>
        <v>0.43454339882177673</v>
      </c>
      <c r="G107" s="7">
        <f t="shared" si="133"/>
        <v>0.56455489163549055</v>
      </c>
      <c r="H107" s="6">
        <f t="shared" si="134"/>
        <v>-2.0828300588925059</v>
      </c>
      <c r="I107" s="6">
        <f t="shared" si="135"/>
        <v>0.50036944264718475</v>
      </c>
      <c r="J107" s="6">
        <f t="shared" si="136"/>
        <v>0.56815140064960301</v>
      </c>
    </row>
    <row r="108" spans="1:49" ht="13.5" customHeight="1" x14ac:dyDescent="0.2">
      <c r="A108" s="83" t="str">
        <f>'Sample Data Formatted'!A31</f>
        <v>Test 28</v>
      </c>
      <c r="B108" s="79" t="str">
        <f>'Sample Data Formatted'!B31</f>
        <v>Test compound</v>
      </c>
      <c r="C108" s="80">
        <f>INDEX('Sample Data Formatted'!D31:GW31, MATCH('ESTD Template'!$B$7,'Sample Data Formatted'!$D$3:$GW$3, 0))</f>
        <v>8294</v>
      </c>
      <c r="D108" s="7">
        <f t="shared" si="132"/>
        <v>0.47053753962434647</v>
      </c>
      <c r="E108" s="7">
        <f t="shared" si="133"/>
        <v>-2.2800211706657976</v>
      </c>
      <c r="F108" s="7">
        <f t="shared" si="133"/>
        <v>0.24055429425632158</v>
      </c>
      <c r="G108" s="7">
        <f t="shared" si="133"/>
        <v>0.37988160260842579</v>
      </c>
      <c r="H108" s="6">
        <f t="shared" si="134"/>
        <v>-2.2799052930607071</v>
      </c>
      <c r="I108" s="6">
        <f t="shared" si="135"/>
        <v>0.31622569811086271</v>
      </c>
      <c r="J108" s="6">
        <f t="shared" si="136"/>
        <v>0.39413738227221823</v>
      </c>
    </row>
    <row r="109" spans="1:49" ht="13.5" customHeight="1" x14ac:dyDescent="0.2">
      <c r="A109" s="83" t="str">
        <f>'Sample Data Formatted'!A32</f>
        <v>Test 29</v>
      </c>
      <c r="B109" s="79" t="str">
        <f>'Sample Data Formatted'!B32</f>
        <v>Test compound</v>
      </c>
      <c r="C109" s="80">
        <f>INDEX('Sample Data Formatted'!D32:GW32, MATCH('ESTD Template'!$B$7,'Sample Data Formatted'!$D$3:$GW$3, 0))</f>
        <v>20362</v>
      </c>
      <c r="D109" s="7">
        <f t="shared" si="132"/>
        <v>1.1551827082024286</v>
      </c>
      <c r="E109" s="7">
        <f t="shared" si="133"/>
        <v>-1.5157824360393426</v>
      </c>
      <c r="F109" s="7">
        <f t="shared" si="133"/>
        <v>0.99282309692210335</v>
      </c>
      <c r="G109" s="7">
        <f t="shared" si="133"/>
        <v>1.0960246784370302</v>
      </c>
      <c r="H109" s="6">
        <f t="shared" si="134"/>
        <v>-1.5156688169697614</v>
      </c>
      <c r="I109" s="6">
        <f t="shared" si="135"/>
        <v>1.0303698716524383</v>
      </c>
      <c r="J109" s="6">
        <f t="shared" si="136"/>
        <v>1.0690439648003549</v>
      </c>
    </row>
    <row r="110" spans="1:49" ht="13.5" customHeight="1" x14ac:dyDescent="0.2">
      <c r="A110" s="83" t="str">
        <f>'Sample Data Formatted'!A33</f>
        <v>Test 30</v>
      </c>
      <c r="B110" s="79" t="str">
        <f>'Sample Data Formatted'!B33</f>
        <v>Test compound</v>
      </c>
      <c r="C110" s="80">
        <f>INDEX('Sample Data Formatted'!D33:GW33, MATCH('ESTD Template'!$B$7,'Sample Data Formatted'!$D$3:$GW$3, 0))</f>
        <v>20054</v>
      </c>
      <c r="D110" s="7">
        <f t="shared" si="132"/>
        <v>1.1377091656169092</v>
      </c>
      <c r="E110" s="7">
        <f t="shared" si="133"/>
        <v>-1.535287368941642</v>
      </c>
      <c r="F110" s="7">
        <f t="shared" si="133"/>
        <v>0.97362366112320864</v>
      </c>
      <c r="G110" s="7">
        <f t="shared" si="133"/>
        <v>1.077747244947205</v>
      </c>
      <c r="H110" s="6">
        <f t="shared" si="134"/>
        <v>-1.5351736922503818</v>
      </c>
      <c r="I110" s="6">
        <f t="shared" si="135"/>
        <v>1.0121416236983052</v>
      </c>
      <c r="J110" s="6">
        <f t="shared" si="136"/>
        <v>1.0518156518749007</v>
      </c>
    </row>
    <row r="111" spans="1:49" ht="13.5" customHeight="1" x14ac:dyDescent="0.2">
      <c r="A111" s="83" t="str">
        <f>'Sample Data Formatted'!A34</f>
        <v>Test 31</v>
      </c>
      <c r="B111" s="79" t="str">
        <f>'Sample Data Formatted'!B34</f>
        <v>Test compound</v>
      </c>
      <c r="C111" s="80">
        <f>INDEX('Sample Data Formatted'!D34:GW34, MATCH('ESTD Template'!$B$7,'Sample Data Formatted'!$D$3:$GW$3, 0))</f>
        <v>4003</v>
      </c>
      <c r="D111" s="7">
        <f t="shared" si="132"/>
        <v>0.22709932133063165</v>
      </c>
      <c r="E111" s="7">
        <f t="shared" si="133"/>
        <v>-2.5517603495091952</v>
      </c>
      <c r="F111" s="7">
        <f t="shared" si="133"/>
        <v>-2.6928754487369987E-2</v>
      </c>
      <c r="G111" s="7">
        <f t="shared" si="133"/>
        <v>0.1252437223979069</v>
      </c>
      <c r="H111" s="6">
        <f t="shared" si="134"/>
        <v>-2.5516436683159887</v>
      </c>
      <c r="I111" s="6">
        <f t="shared" si="135"/>
        <v>6.2334030751614047E-2</v>
      </c>
      <c r="J111" s="6">
        <f t="shared" si="136"/>
        <v>0.15422618563780666</v>
      </c>
    </row>
    <row r="112" spans="1:49" ht="13.5" customHeight="1" x14ac:dyDescent="0.2">
      <c r="A112" s="83" t="str">
        <f>'Sample Data Formatted'!A35</f>
        <v>Test 32</v>
      </c>
      <c r="B112" s="79" t="str">
        <f>'Sample Data Formatted'!B35</f>
        <v>Test compound</v>
      </c>
      <c r="C112" s="80">
        <f>INDEX('Sample Data Formatted'!D35:GW35, MATCH('ESTD Template'!$B$7,'Sample Data Formatted'!$D$3:$GW$3, 0))</f>
        <v>4635</v>
      </c>
      <c r="D112" s="7">
        <f t="shared" si="132"/>
        <v>0.26295412299961973</v>
      </c>
      <c r="E112" s="7">
        <f t="shared" si="133"/>
        <v>-2.5117372404369442</v>
      </c>
      <c r="F112" s="7">
        <f t="shared" si="133"/>
        <v>1.2467490398673607E-2</v>
      </c>
      <c r="G112" s="7">
        <f t="shared" si="133"/>
        <v>0.16274806644196374</v>
      </c>
      <c r="H112" s="6">
        <f t="shared" si="134"/>
        <v>-2.5116206726002606</v>
      </c>
      <c r="I112" s="6">
        <f t="shared" si="135"/>
        <v>9.972730076959703E-2</v>
      </c>
      <c r="J112" s="6">
        <f t="shared" si="136"/>
        <v>0.18955939312207434</v>
      </c>
    </row>
    <row r="113" spans="1:10" ht="13.5" customHeight="1" x14ac:dyDescent="0.2">
      <c r="A113" s="83" t="str">
        <f>'Sample Data Formatted'!A36</f>
        <v>Test 33</v>
      </c>
      <c r="B113" s="79" t="str">
        <f>'Sample Data Formatted'!B36</f>
        <v>Test compound</v>
      </c>
      <c r="C113" s="80">
        <f>INDEX('Sample Data Formatted'!D36:GW36, MATCH('ESTD Template'!$B$7,'Sample Data Formatted'!$D$3:$GW$3, 0))</f>
        <v>16646</v>
      </c>
      <c r="D113" s="7">
        <f t="shared" si="132"/>
        <v>0.94436555155375834</v>
      </c>
      <c r="E113" s="7">
        <f t="shared" si="133"/>
        <v>-1.7511081849514993</v>
      </c>
      <c r="F113" s="7">
        <f t="shared" si="133"/>
        <v>0.76118315072504961</v>
      </c>
      <c r="G113" s="7">
        <f t="shared" si="133"/>
        <v>0.87550863022862013</v>
      </c>
      <c r="H113" s="6">
        <f t="shared" si="134"/>
        <v>-1.7509938723068263</v>
      </c>
      <c r="I113" s="6">
        <f t="shared" si="135"/>
        <v>0.81045364486456473</v>
      </c>
      <c r="J113" s="6">
        <f t="shared" si="136"/>
        <v>0.86119709548900647</v>
      </c>
    </row>
    <row r="114" spans="1:10" ht="13.5" customHeight="1" x14ac:dyDescent="0.2">
      <c r="A114" s="83" t="str">
        <f>'Sample Data Formatted'!A37</f>
        <v>Test 34</v>
      </c>
      <c r="B114" s="79" t="str">
        <f>'Sample Data Formatted'!B37</f>
        <v>Test compound</v>
      </c>
      <c r="C114" s="80">
        <f>INDEX('Sample Data Formatted'!D37:GW37, MATCH('ESTD Template'!$B$7,'Sample Data Formatted'!$D$3:$GW$3, 0))</f>
        <v>2784</v>
      </c>
      <c r="D114" s="7">
        <f t="shared" si="132"/>
        <v>0.15794267064313727</v>
      </c>
      <c r="E114" s="7">
        <f t="shared" si="133"/>
        <v>-2.6289568209634253</v>
      </c>
      <c r="F114" s="7">
        <f t="shared" si="133"/>
        <v>-0.10291613188624205</v>
      </c>
      <c r="G114" s="7">
        <f t="shared" si="133"/>
        <v>5.2905438553436497E-2</v>
      </c>
      <c r="H114" s="6">
        <f t="shared" si="134"/>
        <v>-2.6288399133423099</v>
      </c>
      <c r="I114" s="6">
        <f t="shared" si="135"/>
        <v>-9.7888741920795271E-3</v>
      </c>
      <c r="J114" s="6">
        <f t="shared" si="136"/>
        <v>8.6077649497327297E-2</v>
      </c>
    </row>
    <row r="115" spans="1:10" ht="13.5" customHeight="1" x14ac:dyDescent="0.2">
      <c r="A115" s="83" t="str">
        <f>'Sample Data Formatted'!A38</f>
        <v>Test 35</v>
      </c>
      <c r="B115" s="79" t="str">
        <f>'Sample Data Formatted'!B38</f>
        <v>Test compound</v>
      </c>
      <c r="C115" s="80">
        <f>INDEX('Sample Data Formatted'!D38:GW38, MATCH('ESTD Template'!$B$7,'Sample Data Formatted'!$D$3:$GW$3, 0))</f>
        <v>21487</v>
      </c>
      <c r="D115" s="7">
        <f t="shared" si="132"/>
        <v>1.2190065244644723</v>
      </c>
      <c r="E115" s="7">
        <f t="shared" si="133"/>
        <v>-1.4445387687825675</v>
      </c>
      <c r="F115" s="7">
        <f t="shared" si="133"/>
        <v>1.0629509062524818</v>
      </c>
      <c r="G115" s="7">
        <f t="shared" si="133"/>
        <v>1.1627847845281125</v>
      </c>
      <c r="H115" s="6">
        <f t="shared" si="134"/>
        <v>-1.4444253626218659</v>
      </c>
      <c r="I115" s="6">
        <f t="shared" si="135"/>
        <v>1.0969511377060184</v>
      </c>
      <c r="J115" s="6">
        <f t="shared" si="136"/>
        <v>1.1319735336848631</v>
      </c>
    </row>
    <row r="116" spans="1:10" ht="13.5" customHeight="1" x14ac:dyDescent="0.2">
      <c r="A116" s="83" t="str">
        <f>'Sample Data Formatted'!A39</f>
        <v>Test 36</v>
      </c>
      <c r="B116" s="79" t="str">
        <f>'Sample Data Formatted'!B39</f>
        <v>Test compound</v>
      </c>
      <c r="C116" s="80">
        <f>INDEX('Sample Data Formatted'!D39:GW39, MATCH('ESTD Template'!$B$7,'Sample Data Formatted'!$D$3:$GW$3, 0))</f>
        <v>13604</v>
      </c>
      <c r="D116" s="7">
        <f t="shared" si="132"/>
        <v>0.77178595238119241</v>
      </c>
      <c r="E116" s="7">
        <f t="shared" si="133"/>
        <v>-1.9437510612138191</v>
      </c>
      <c r="F116" s="7">
        <f t="shared" si="133"/>
        <v>0.57155755429570687</v>
      </c>
      <c r="G116" s="7">
        <f t="shared" si="133"/>
        <v>0.69498930335833387</v>
      </c>
      <c r="H116" s="6">
        <f t="shared" si="134"/>
        <v>-1.9436361745813557</v>
      </c>
      <c r="I116" s="6">
        <f t="shared" si="135"/>
        <v>0.63043573499632144</v>
      </c>
      <c r="J116" s="6">
        <f t="shared" si="136"/>
        <v>0.69106787787272839</v>
      </c>
    </row>
    <row r="117" spans="1:10" ht="13.5" customHeight="1" x14ac:dyDescent="0.2">
      <c r="A117" s="83" t="str">
        <f>'Sample Data Formatted'!A40</f>
        <v>Test 37</v>
      </c>
      <c r="B117" s="79" t="str">
        <f>'Sample Data Formatted'!B40</f>
        <v>Test compound</v>
      </c>
      <c r="C117" s="80">
        <f>INDEX('Sample Data Formatted'!D40:GW40, MATCH('ESTD Template'!$B$7,'Sample Data Formatted'!$D$3:$GW$3, 0))</f>
        <v>24307</v>
      </c>
      <c r="D117" s="7">
        <f t="shared" si="132"/>
        <v>1.3789915572279949</v>
      </c>
      <c r="E117" s="7">
        <f t="shared" si="133"/>
        <v>-1.2659546428589179</v>
      </c>
      <c r="F117" s="7">
        <f t="shared" si="133"/>
        <v>1.2387379483072964</v>
      </c>
      <c r="G117" s="7">
        <f t="shared" si="133"/>
        <v>1.3301301171297586</v>
      </c>
      <c r="H117" s="6">
        <f t="shared" si="134"/>
        <v>-1.2658417585797979</v>
      </c>
      <c r="I117" s="6">
        <f t="shared" si="135"/>
        <v>1.2638538019407755</v>
      </c>
      <c r="J117" s="6">
        <f t="shared" si="136"/>
        <v>1.2897271860171071</v>
      </c>
    </row>
    <row r="118" spans="1:10" ht="13.5" customHeight="1" x14ac:dyDescent="0.2">
      <c r="A118" s="83" t="str">
        <f>'Sample Data Formatted'!A41</f>
        <v>Test 38</v>
      </c>
      <c r="B118" s="79" t="str">
        <f>'Sample Data Formatted'!B41</f>
        <v>Test compound</v>
      </c>
      <c r="C118" s="80">
        <f>INDEX('Sample Data Formatted'!D41:GW41, MATCH('ESTD Template'!$B$7,'Sample Data Formatted'!$D$3:$GW$3, 0))</f>
        <v>8921</v>
      </c>
      <c r="D118" s="7">
        <f t="shared" si="132"/>
        <v>0.50610867988772545</v>
      </c>
      <c r="E118" s="7">
        <f t="shared" si="133"/>
        <v>-2.2403147001146886</v>
      </c>
      <c r="F118" s="7">
        <f t="shared" si="133"/>
        <v>0.27963885998978572</v>
      </c>
      <c r="G118" s="7">
        <f t="shared" si="133"/>
        <v>0.41708923506985562</v>
      </c>
      <c r="H118" s="6">
        <f t="shared" si="134"/>
        <v>-2.240198939810873</v>
      </c>
      <c r="I118" s="6">
        <f t="shared" si="135"/>
        <v>0.35332585176596371</v>
      </c>
      <c r="J118" s="6">
        <f t="shared" si="136"/>
        <v>0.429195977857385</v>
      </c>
    </row>
    <row r="119" spans="1:10" ht="13.5" customHeight="1" x14ac:dyDescent="0.2">
      <c r="A119" s="83" t="str">
        <f>'Sample Data Formatted'!A42</f>
        <v>Test 39</v>
      </c>
      <c r="B119" s="79" t="str">
        <f>'Sample Data Formatted'!B42</f>
        <v>Test compound</v>
      </c>
      <c r="C119" s="80">
        <f>INDEX('Sample Data Formatted'!D42:GW42, MATCH('ESTD Template'!$B$7,'Sample Data Formatted'!$D$3:$GW$3, 0))</f>
        <v>11071</v>
      </c>
      <c r="D119" s="7">
        <f t="shared" si="132"/>
        <v>0.628083084299631</v>
      </c>
      <c r="E119" s="7">
        <f t="shared" si="133"/>
        <v>-2.1041601360239626</v>
      </c>
      <c r="F119" s="7">
        <f t="shared" si="133"/>
        <v>0.41366089559895297</v>
      </c>
      <c r="G119" s="7">
        <f t="shared" si="133"/>
        <v>0.5446752155994794</v>
      </c>
      <c r="H119" s="6">
        <f t="shared" si="134"/>
        <v>-2.10404477306923</v>
      </c>
      <c r="I119" s="6">
        <f t="shared" si="135"/>
        <v>0.48054630090846728</v>
      </c>
      <c r="J119" s="6">
        <f t="shared" si="136"/>
        <v>0.54941831987206935</v>
      </c>
    </row>
    <row r="120" spans="1:10" ht="13.5" customHeight="1" x14ac:dyDescent="0.2">
      <c r="A120" s="83" t="str">
        <f>'Sample Data Formatted'!A43</f>
        <v>Test 40</v>
      </c>
      <c r="B120" s="79" t="str">
        <f>'Sample Data Formatted'!B43</f>
        <v>Test compound</v>
      </c>
      <c r="C120" s="80">
        <f>INDEX('Sample Data Formatted'!D43:GW43, MATCH('ESTD Template'!$B$7,'Sample Data Formatted'!$D$3:$GW$3, 0))</f>
        <v>8660</v>
      </c>
      <c r="D120" s="7">
        <f t="shared" si="132"/>
        <v>0.49130155451493135</v>
      </c>
      <c r="E120" s="7">
        <f t="shared" si="133"/>
        <v>-2.25684323091826</v>
      </c>
      <c r="F120" s="7">
        <f t="shared" si="133"/>
        <v>0.26336920822513793</v>
      </c>
      <c r="G120" s="7">
        <f t="shared" si="133"/>
        <v>0.40160089045672454</v>
      </c>
      <c r="H120" s="6">
        <f t="shared" si="134"/>
        <v>-2.2567274242257689</v>
      </c>
      <c r="I120" s="6">
        <f t="shared" si="135"/>
        <v>0.33788219887644172</v>
      </c>
      <c r="J120" s="6">
        <f t="shared" si="136"/>
        <v>0.41460212093748888</v>
      </c>
    </row>
    <row r="121" spans="1:10" ht="13.5" customHeight="1" x14ac:dyDescent="0.2">
      <c r="A121" s="83" t="str">
        <f>'Sample Data Formatted'!A44</f>
        <v>Test 41</v>
      </c>
      <c r="B121" s="79" t="str">
        <f>'Sample Data Formatted'!B44</f>
        <v>Test compound</v>
      </c>
      <c r="C121" s="80">
        <f>INDEX('Sample Data Formatted'!D44:GW44, MATCH('ESTD Template'!$B$7,'Sample Data Formatted'!$D$3:$GW$3, 0))</f>
        <v>20362</v>
      </c>
      <c r="D121" s="7">
        <f t="shared" ref="D121:D180" si="137">C121/$E$32</f>
        <v>1.1551827082024286</v>
      </c>
      <c r="E121" s="7">
        <f t="shared" si="133"/>
        <v>-1.5157824360393426</v>
      </c>
      <c r="F121" s="7">
        <f t="shared" si="133"/>
        <v>0.99282309692210335</v>
      </c>
      <c r="G121" s="7">
        <f t="shared" si="133"/>
        <v>1.0960246784370302</v>
      </c>
      <c r="H121" s="6">
        <f t="shared" ref="H121:H180" si="138">(SQRT(E$44^2-(4*E$43*(E$45-$C121)))-E$44)/(2*E$43)</f>
        <v>-1.5156688169697614</v>
      </c>
      <c r="I121" s="6">
        <f t="shared" ref="I121:I180" si="139">(SQRT(F$44^2-(4*F$43*(F$45-$C121)))-F$44)/(2*F$43)</f>
        <v>1.0303698716524383</v>
      </c>
      <c r="J121" s="6">
        <f t="shared" ref="J121:J180" si="140">(SQRT(G$44^2-(4*G$43*(G$45-$C121)))-G$44)/(2*G$43)</f>
        <v>1.0690439648003549</v>
      </c>
    </row>
    <row r="122" spans="1:10" ht="13.5" customHeight="1" x14ac:dyDescent="0.2">
      <c r="A122" s="83" t="str">
        <f>'Sample Data Formatted'!A45</f>
        <v>Test 42</v>
      </c>
      <c r="B122" s="79" t="str">
        <f>'Sample Data Formatted'!B45</f>
        <v>Test compound</v>
      </c>
      <c r="C122" s="80">
        <f>INDEX('Sample Data Formatted'!D45:GW45, MATCH('ESTD Template'!$B$7,'Sample Data Formatted'!$D$3:$GW$3, 0))</f>
        <v>20054</v>
      </c>
      <c r="D122" s="7">
        <f t="shared" si="137"/>
        <v>1.1377091656169092</v>
      </c>
      <c r="E122" s="7">
        <f t="shared" ref="E122:G180" si="141">(($C122-E$37)/E$36)</f>
        <v>-1.535287368941642</v>
      </c>
      <c r="F122" s="7">
        <f t="shared" si="141"/>
        <v>0.97362366112320864</v>
      </c>
      <c r="G122" s="7">
        <f t="shared" si="141"/>
        <v>1.077747244947205</v>
      </c>
      <c r="H122" s="6">
        <f t="shared" si="138"/>
        <v>-1.5351736922503818</v>
      </c>
      <c r="I122" s="6">
        <f t="shared" si="139"/>
        <v>1.0121416236983052</v>
      </c>
      <c r="J122" s="6">
        <f t="shared" si="140"/>
        <v>1.0518156518749007</v>
      </c>
    </row>
    <row r="123" spans="1:10" ht="13.5" customHeight="1" x14ac:dyDescent="0.2">
      <c r="A123" s="83" t="str">
        <f>'Sample Data Formatted'!A46</f>
        <v>Test 43</v>
      </c>
      <c r="B123" s="79" t="str">
        <f>'Sample Data Formatted'!B46</f>
        <v>Test compound</v>
      </c>
      <c r="C123" s="80">
        <f>INDEX('Sample Data Formatted'!D46:GW46, MATCH('ESTD Template'!$B$7,'Sample Data Formatted'!$D$3:$GW$3, 0))</f>
        <v>4003</v>
      </c>
      <c r="D123" s="7">
        <f t="shared" si="137"/>
        <v>0.22709932133063165</v>
      </c>
      <c r="E123" s="7">
        <f t="shared" si="141"/>
        <v>-2.5517603495091952</v>
      </c>
      <c r="F123" s="7">
        <f t="shared" si="141"/>
        <v>-2.6928754487369987E-2</v>
      </c>
      <c r="G123" s="7">
        <f t="shared" si="141"/>
        <v>0.1252437223979069</v>
      </c>
      <c r="H123" s="6">
        <f t="shared" si="138"/>
        <v>-2.5516436683159887</v>
      </c>
      <c r="I123" s="6">
        <f t="shared" si="139"/>
        <v>6.2334030751614047E-2</v>
      </c>
      <c r="J123" s="6">
        <f t="shared" si="140"/>
        <v>0.15422618563780666</v>
      </c>
    </row>
    <row r="124" spans="1:10" ht="13.5" customHeight="1" x14ac:dyDescent="0.2">
      <c r="A124" s="83" t="str">
        <f>'Sample Data Formatted'!A47</f>
        <v>Test 44</v>
      </c>
      <c r="B124" s="79" t="str">
        <f>'Sample Data Formatted'!B47</f>
        <v>Test compound</v>
      </c>
      <c r="C124" s="80">
        <f>INDEX('Sample Data Formatted'!D47:GW47, MATCH('ESTD Template'!$B$7,'Sample Data Formatted'!$D$3:$GW$3, 0))</f>
        <v>4635</v>
      </c>
      <c r="D124" s="7">
        <f t="shared" si="137"/>
        <v>0.26295412299961973</v>
      </c>
      <c r="E124" s="7">
        <f t="shared" si="141"/>
        <v>-2.5117372404369442</v>
      </c>
      <c r="F124" s="7">
        <f t="shared" si="141"/>
        <v>1.2467490398673607E-2</v>
      </c>
      <c r="G124" s="7">
        <f t="shared" si="141"/>
        <v>0.16274806644196374</v>
      </c>
      <c r="H124" s="6">
        <f t="shared" si="138"/>
        <v>-2.5116206726002606</v>
      </c>
      <c r="I124" s="6">
        <f t="shared" si="139"/>
        <v>9.972730076959703E-2</v>
      </c>
      <c r="J124" s="6">
        <f t="shared" si="140"/>
        <v>0.18955939312207434</v>
      </c>
    </row>
    <row r="125" spans="1:10" ht="13.5" customHeight="1" x14ac:dyDescent="0.2">
      <c r="A125" s="83" t="str">
        <f>'Sample Data Formatted'!A48</f>
        <v>Test 45</v>
      </c>
      <c r="B125" s="79" t="str">
        <f>'Sample Data Formatted'!B48</f>
        <v>Test compound</v>
      </c>
      <c r="C125" s="80">
        <f>INDEX('Sample Data Formatted'!D48:GW48, MATCH('ESTD Template'!$B$7,'Sample Data Formatted'!$D$3:$GW$3, 0))</f>
        <v>16646</v>
      </c>
      <c r="D125" s="7">
        <f t="shared" si="137"/>
        <v>0.94436555155375834</v>
      </c>
      <c r="E125" s="7">
        <f t="shared" si="141"/>
        <v>-1.7511081849514993</v>
      </c>
      <c r="F125" s="7">
        <f t="shared" si="141"/>
        <v>0.76118315072504961</v>
      </c>
      <c r="G125" s="7">
        <f t="shared" si="141"/>
        <v>0.87550863022862013</v>
      </c>
      <c r="H125" s="6">
        <f t="shared" si="138"/>
        <v>-1.7509938723068263</v>
      </c>
      <c r="I125" s="6">
        <f t="shared" si="139"/>
        <v>0.81045364486456473</v>
      </c>
      <c r="J125" s="6">
        <f t="shared" si="140"/>
        <v>0.86119709548900647</v>
      </c>
    </row>
    <row r="126" spans="1:10" ht="13.5" customHeight="1" x14ac:dyDescent="0.2">
      <c r="A126" s="83" t="str">
        <f>'Sample Data Formatted'!A49</f>
        <v>Test 46</v>
      </c>
      <c r="B126" s="79" t="str">
        <f>'Sample Data Formatted'!B49</f>
        <v>Test compound</v>
      </c>
      <c r="C126" s="80">
        <f>INDEX('Sample Data Formatted'!D49:GW49, MATCH('ESTD Template'!$B$7,'Sample Data Formatted'!$D$3:$GW$3, 0))</f>
        <v>2784</v>
      </c>
      <c r="D126" s="7">
        <f t="shared" si="137"/>
        <v>0.15794267064313727</v>
      </c>
      <c r="E126" s="7">
        <f t="shared" si="141"/>
        <v>-2.6289568209634253</v>
      </c>
      <c r="F126" s="7">
        <f t="shared" si="141"/>
        <v>-0.10291613188624205</v>
      </c>
      <c r="G126" s="7">
        <f t="shared" si="141"/>
        <v>5.2905438553436497E-2</v>
      </c>
      <c r="H126" s="6">
        <f t="shared" si="138"/>
        <v>-2.6288399133423099</v>
      </c>
      <c r="I126" s="6">
        <f t="shared" si="139"/>
        <v>-9.7888741920795271E-3</v>
      </c>
      <c r="J126" s="6">
        <f t="shared" si="140"/>
        <v>8.6077649497327297E-2</v>
      </c>
    </row>
    <row r="127" spans="1:10" ht="13.5" customHeight="1" x14ac:dyDescent="0.2">
      <c r="A127" s="83" t="str">
        <f>'Sample Data Formatted'!A50</f>
        <v>Test 47</v>
      </c>
      <c r="B127" s="79" t="str">
        <f>'Sample Data Formatted'!B50</f>
        <v>Test compound</v>
      </c>
      <c r="C127" s="80">
        <f>INDEX('Sample Data Formatted'!D50:GW50, MATCH('ESTD Template'!$B$7,'Sample Data Formatted'!$D$3:$GW$3, 0))</f>
        <v>21487</v>
      </c>
      <c r="D127" s="7">
        <f t="shared" si="137"/>
        <v>1.2190065244644723</v>
      </c>
      <c r="E127" s="7">
        <f t="shared" si="141"/>
        <v>-1.4445387687825675</v>
      </c>
      <c r="F127" s="7">
        <f t="shared" si="141"/>
        <v>1.0629509062524818</v>
      </c>
      <c r="G127" s="7">
        <f t="shared" si="141"/>
        <v>1.1627847845281125</v>
      </c>
      <c r="H127" s="6">
        <f t="shared" si="138"/>
        <v>-1.4444253626218659</v>
      </c>
      <c r="I127" s="6">
        <f t="shared" si="139"/>
        <v>1.0969511377060184</v>
      </c>
      <c r="J127" s="6">
        <f t="shared" si="140"/>
        <v>1.1319735336848631</v>
      </c>
    </row>
    <row r="128" spans="1:10" ht="13.5" customHeight="1" x14ac:dyDescent="0.2">
      <c r="A128" s="83" t="str">
        <f>'Sample Data Formatted'!A51</f>
        <v>Test 48</v>
      </c>
      <c r="B128" s="79" t="str">
        <f>'Sample Data Formatted'!B51</f>
        <v>Test compound</v>
      </c>
      <c r="C128" s="80">
        <f>INDEX('Sample Data Formatted'!D51:GW51, MATCH('ESTD Template'!$B$7,'Sample Data Formatted'!$D$3:$GW$3, 0))</f>
        <v>13604</v>
      </c>
      <c r="D128" s="7">
        <f t="shared" si="137"/>
        <v>0.77178595238119241</v>
      </c>
      <c r="E128" s="7">
        <f t="shared" si="141"/>
        <v>-1.9437510612138191</v>
      </c>
      <c r="F128" s="7">
        <f t="shared" si="141"/>
        <v>0.57155755429570687</v>
      </c>
      <c r="G128" s="7">
        <f t="shared" si="141"/>
        <v>0.69498930335833387</v>
      </c>
      <c r="H128" s="6">
        <f t="shared" si="138"/>
        <v>-1.9436361745813557</v>
      </c>
      <c r="I128" s="6">
        <f t="shared" si="139"/>
        <v>0.63043573499632144</v>
      </c>
      <c r="J128" s="6">
        <f t="shared" si="140"/>
        <v>0.69106787787272839</v>
      </c>
    </row>
    <row r="129" spans="1:10" ht="13.5" customHeight="1" x14ac:dyDescent="0.2">
      <c r="A129" s="83" t="str">
        <f>'Sample Data Formatted'!A52</f>
        <v>Test 49</v>
      </c>
      <c r="B129" s="79" t="str">
        <f>'Sample Data Formatted'!B52</f>
        <v>Test compound</v>
      </c>
      <c r="C129" s="80">
        <f>INDEX('Sample Data Formatted'!D52:GW52, MATCH('ESTD Template'!$B$7,'Sample Data Formatted'!$D$3:$GW$3, 0))</f>
        <v>24307</v>
      </c>
      <c r="D129" s="7">
        <f t="shared" si="137"/>
        <v>1.3789915572279949</v>
      </c>
      <c r="E129" s="7">
        <f t="shared" si="141"/>
        <v>-1.2659546428589179</v>
      </c>
      <c r="F129" s="7">
        <f t="shared" si="141"/>
        <v>1.2387379483072964</v>
      </c>
      <c r="G129" s="7">
        <f t="shared" si="141"/>
        <v>1.3301301171297586</v>
      </c>
      <c r="H129" s="6">
        <f t="shared" si="138"/>
        <v>-1.2658417585797979</v>
      </c>
      <c r="I129" s="6">
        <f t="shared" si="139"/>
        <v>1.2638538019407755</v>
      </c>
      <c r="J129" s="6">
        <f t="shared" si="140"/>
        <v>1.2897271860171071</v>
      </c>
    </row>
    <row r="130" spans="1:10" ht="13.5" customHeight="1" x14ac:dyDescent="0.2">
      <c r="A130" s="83" t="str">
        <f>'Sample Data Formatted'!A53</f>
        <v>Test 50</v>
      </c>
      <c r="B130" s="79" t="str">
        <f>'Sample Data Formatted'!B53</f>
        <v>Test compound</v>
      </c>
      <c r="C130" s="80">
        <f>INDEX('Sample Data Formatted'!D53:GW53, MATCH('ESTD Template'!$B$7,'Sample Data Formatted'!$D$3:$GW$3, 0))</f>
        <v>8921</v>
      </c>
      <c r="D130" s="7">
        <f t="shared" si="137"/>
        <v>0.50610867988772545</v>
      </c>
      <c r="E130" s="7">
        <f t="shared" si="141"/>
        <v>-2.2403147001146886</v>
      </c>
      <c r="F130" s="7">
        <f t="shared" si="141"/>
        <v>0.27963885998978572</v>
      </c>
      <c r="G130" s="7">
        <f t="shared" si="141"/>
        <v>0.41708923506985562</v>
      </c>
      <c r="H130" s="6">
        <f t="shared" si="138"/>
        <v>-2.240198939810873</v>
      </c>
      <c r="I130" s="6">
        <f t="shared" si="139"/>
        <v>0.35332585176596371</v>
      </c>
      <c r="J130" s="6">
        <f t="shared" si="140"/>
        <v>0.429195977857385</v>
      </c>
    </row>
    <row r="131" spans="1:10" ht="13.5" customHeight="1" x14ac:dyDescent="0.2">
      <c r="A131" s="83" t="str">
        <f>'Sample Data Formatted'!A54</f>
        <v>Test 51</v>
      </c>
      <c r="B131" s="79" t="str">
        <f>'Sample Data Formatted'!B54</f>
        <v>Test compound</v>
      </c>
      <c r="C131" s="80">
        <f>INDEX('Sample Data Formatted'!D54:GW54, MATCH('ESTD Template'!$B$7,'Sample Data Formatted'!$D$3:$GW$3, 0))</f>
        <v>11071</v>
      </c>
      <c r="D131" s="7">
        <f t="shared" si="137"/>
        <v>0.628083084299631</v>
      </c>
      <c r="E131" s="7">
        <f t="shared" si="141"/>
        <v>-2.1041601360239626</v>
      </c>
      <c r="F131" s="7">
        <f t="shared" si="141"/>
        <v>0.41366089559895297</v>
      </c>
      <c r="G131" s="7">
        <f t="shared" si="141"/>
        <v>0.5446752155994794</v>
      </c>
      <c r="H131" s="6">
        <f t="shared" si="138"/>
        <v>-2.10404477306923</v>
      </c>
      <c r="I131" s="6">
        <f t="shared" si="139"/>
        <v>0.48054630090846728</v>
      </c>
      <c r="J131" s="6">
        <f t="shared" si="140"/>
        <v>0.54941831987206935</v>
      </c>
    </row>
    <row r="132" spans="1:10" ht="13.5" customHeight="1" x14ac:dyDescent="0.2">
      <c r="A132" s="83" t="str">
        <f>'Sample Data Formatted'!A55</f>
        <v>Test 52</v>
      </c>
      <c r="B132" s="79" t="str">
        <f>'Sample Data Formatted'!B55</f>
        <v>Test compound</v>
      </c>
      <c r="C132" s="80">
        <f>INDEX('Sample Data Formatted'!D55:GW55, MATCH('ESTD Template'!$B$7,'Sample Data Formatted'!$D$3:$GW$3, 0))</f>
        <v>8660</v>
      </c>
      <c r="D132" s="7">
        <f t="shared" si="137"/>
        <v>0.49130155451493135</v>
      </c>
      <c r="E132" s="7">
        <f t="shared" si="141"/>
        <v>-2.25684323091826</v>
      </c>
      <c r="F132" s="7">
        <f t="shared" si="141"/>
        <v>0.26336920822513793</v>
      </c>
      <c r="G132" s="7">
        <f t="shared" si="141"/>
        <v>0.40160089045672454</v>
      </c>
      <c r="H132" s="6">
        <f t="shared" si="138"/>
        <v>-2.2567274242257689</v>
      </c>
      <c r="I132" s="6">
        <f t="shared" si="139"/>
        <v>0.33788219887644172</v>
      </c>
      <c r="J132" s="6">
        <f t="shared" si="140"/>
        <v>0.41460212093748888</v>
      </c>
    </row>
    <row r="133" spans="1:10" ht="13.5" customHeight="1" x14ac:dyDescent="0.2">
      <c r="A133" s="83" t="str">
        <f>'Sample Data Formatted'!A56</f>
        <v>Test 53</v>
      </c>
      <c r="B133" s="79" t="str">
        <f>'Sample Data Formatted'!B56</f>
        <v>Test compound</v>
      </c>
      <c r="C133" s="80">
        <f>INDEX('Sample Data Formatted'!D56:GW56, MATCH('ESTD Template'!$B$7,'Sample Data Formatted'!$D$3:$GW$3, 0))</f>
        <v>11406</v>
      </c>
      <c r="D133" s="7">
        <f t="shared" si="137"/>
        <v>0.64708839847543953</v>
      </c>
      <c r="E133" s="7">
        <f t="shared" si="141"/>
        <v>-2.0829453551075008</v>
      </c>
      <c r="F133" s="7">
        <f t="shared" si="141"/>
        <v>0.43454339882177673</v>
      </c>
      <c r="G133" s="7">
        <f t="shared" si="141"/>
        <v>0.56455489163549055</v>
      </c>
      <c r="H133" s="6">
        <f t="shared" si="138"/>
        <v>-2.0828300588925059</v>
      </c>
      <c r="I133" s="6">
        <f t="shared" si="139"/>
        <v>0.50036944264718475</v>
      </c>
      <c r="J133" s="6">
        <f t="shared" si="140"/>
        <v>0.56815140064960301</v>
      </c>
    </row>
    <row r="134" spans="1:10" ht="13.5" customHeight="1" x14ac:dyDescent="0.2">
      <c r="A134" s="83" t="str">
        <f>'Sample Data Formatted'!A57</f>
        <v>Test 54</v>
      </c>
      <c r="B134" s="79" t="str">
        <f>'Sample Data Formatted'!B57</f>
        <v>Test compound</v>
      </c>
      <c r="C134" s="80">
        <f>INDEX('Sample Data Formatted'!D57:GW57, MATCH('ESTD Template'!$B$7,'Sample Data Formatted'!$D$3:$GW$3, 0))</f>
        <v>8294</v>
      </c>
      <c r="D134" s="7">
        <f t="shared" si="137"/>
        <v>0.47053753962434647</v>
      </c>
      <c r="E134" s="7">
        <f t="shared" si="141"/>
        <v>-2.2800211706657976</v>
      </c>
      <c r="F134" s="7">
        <f t="shared" si="141"/>
        <v>0.24055429425632158</v>
      </c>
      <c r="G134" s="7">
        <f t="shared" si="141"/>
        <v>0.37988160260842579</v>
      </c>
      <c r="H134" s="6">
        <f t="shared" si="138"/>
        <v>-2.2799052930607071</v>
      </c>
      <c r="I134" s="6">
        <f t="shared" si="139"/>
        <v>0.31622569811086271</v>
      </c>
      <c r="J134" s="6">
        <f t="shared" si="140"/>
        <v>0.39413738227221823</v>
      </c>
    </row>
    <row r="135" spans="1:10" ht="13.5" customHeight="1" x14ac:dyDescent="0.2">
      <c r="A135" s="83" t="str">
        <f>'Sample Data Formatted'!A58</f>
        <v>Test 55</v>
      </c>
      <c r="B135" s="79" t="str">
        <f>'Sample Data Formatted'!B58</f>
        <v>Test compound</v>
      </c>
      <c r="C135" s="80">
        <f>INDEX('Sample Data Formatted'!D58:GW58, MATCH('ESTD Template'!$B$7,'Sample Data Formatted'!$D$3:$GW$3, 0))</f>
        <v>20362</v>
      </c>
      <c r="D135" s="7">
        <f t="shared" si="137"/>
        <v>1.1551827082024286</v>
      </c>
      <c r="E135" s="7">
        <f t="shared" si="141"/>
        <v>-1.5157824360393426</v>
      </c>
      <c r="F135" s="7">
        <f t="shared" si="141"/>
        <v>0.99282309692210335</v>
      </c>
      <c r="G135" s="7">
        <f t="shared" si="141"/>
        <v>1.0960246784370302</v>
      </c>
      <c r="H135" s="6">
        <f t="shared" si="138"/>
        <v>-1.5156688169697614</v>
      </c>
      <c r="I135" s="6">
        <f t="shared" si="139"/>
        <v>1.0303698716524383</v>
      </c>
      <c r="J135" s="6">
        <f t="shared" si="140"/>
        <v>1.0690439648003549</v>
      </c>
    </row>
    <row r="136" spans="1:10" ht="13.5" customHeight="1" x14ac:dyDescent="0.2">
      <c r="A136" s="83" t="str">
        <f>'Sample Data Formatted'!A59</f>
        <v>Test 56</v>
      </c>
      <c r="B136" s="79" t="str">
        <f>'Sample Data Formatted'!B59</f>
        <v>Test compound</v>
      </c>
      <c r="C136" s="80">
        <f>INDEX('Sample Data Formatted'!D59:GW59, MATCH('ESTD Template'!$B$7,'Sample Data Formatted'!$D$3:$GW$3, 0))</f>
        <v>20054</v>
      </c>
      <c r="D136" s="7">
        <f t="shared" si="137"/>
        <v>1.1377091656169092</v>
      </c>
      <c r="E136" s="7">
        <f t="shared" si="141"/>
        <v>-1.535287368941642</v>
      </c>
      <c r="F136" s="7">
        <f t="shared" si="141"/>
        <v>0.97362366112320864</v>
      </c>
      <c r="G136" s="7">
        <f t="shared" si="141"/>
        <v>1.077747244947205</v>
      </c>
      <c r="H136" s="6">
        <f t="shared" si="138"/>
        <v>-1.5351736922503818</v>
      </c>
      <c r="I136" s="6">
        <f t="shared" si="139"/>
        <v>1.0121416236983052</v>
      </c>
      <c r="J136" s="6">
        <f t="shared" si="140"/>
        <v>1.0518156518749007</v>
      </c>
    </row>
    <row r="137" spans="1:10" ht="13.5" customHeight="1" x14ac:dyDescent="0.2">
      <c r="A137" s="83" t="str">
        <f>'Sample Data Formatted'!A60</f>
        <v>Test 57</v>
      </c>
      <c r="B137" s="79" t="str">
        <f>'Sample Data Formatted'!B60</f>
        <v>Test compound</v>
      </c>
      <c r="C137" s="80">
        <f>INDEX('Sample Data Formatted'!D60:GW60, MATCH('ESTD Template'!$B$7,'Sample Data Formatted'!$D$3:$GW$3, 0))</f>
        <v>4003</v>
      </c>
      <c r="D137" s="7">
        <f t="shared" si="137"/>
        <v>0.22709932133063165</v>
      </c>
      <c r="E137" s="7">
        <f t="shared" si="141"/>
        <v>-2.5517603495091952</v>
      </c>
      <c r="F137" s="7">
        <f t="shared" si="141"/>
        <v>-2.6928754487369987E-2</v>
      </c>
      <c r="G137" s="7">
        <f t="shared" si="141"/>
        <v>0.1252437223979069</v>
      </c>
      <c r="H137" s="6">
        <f t="shared" si="138"/>
        <v>-2.5516436683159887</v>
      </c>
      <c r="I137" s="6">
        <f t="shared" si="139"/>
        <v>6.2334030751614047E-2</v>
      </c>
      <c r="J137" s="6">
        <f t="shared" si="140"/>
        <v>0.15422618563780666</v>
      </c>
    </row>
    <row r="138" spans="1:10" ht="13.5" customHeight="1" x14ac:dyDescent="0.2">
      <c r="A138" s="83" t="str">
        <f>'Sample Data Formatted'!A61</f>
        <v>Test 58</v>
      </c>
      <c r="B138" s="79" t="str">
        <f>'Sample Data Formatted'!B61</f>
        <v>Test compound</v>
      </c>
      <c r="C138" s="80">
        <f>INDEX('Sample Data Formatted'!D61:GW61, MATCH('ESTD Template'!$B$7,'Sample Data Formatted'!$D$3:$GW$3, 0))</f>
        <v>4635</v>
      </c>
      <c r="D138" s="7">
        <f t="shared" si="137"/>
        <v>0.26295412299961973</v>
      </c>
      <c r="E138" s="7">
        <f t="shared" si="141"/>
        <v>-2.5117372404369442</v>
      </c>
      <c r="F138" s="7">
        <f t="shared" si="141"/>
        <v>1.2467490398673607E-2</v>
      </c>
      <c r="G138" s="7">
        <f t="shared" si="141"/>
        <v>0.16274806644196374</v>
      </c>
      <c r="H138" s="6">
        <f t="shared" si="138"/>
        <v>-2.5116206726002606</v>
      </c>
      <c r="I138" s="6">
        <f t="shared" si="139"/>
        <v>9.972730076959703E-2</v>
      </c>
      <c r="J138" s="6">
        <f t="shared" si="140"/>
        <v>0.18955939312207434</v>
      </c>
    </row>
    <row r="139" spans="1:10" ht="13.5" customHeight="1" x14ac:dyDescent="0.2">
      <c r="A139" s="83" t="str">
        <f>'Sample Data Formatted'!A62</f>
        <v>Test 59</v>
      </c>
      <c r="B139" s="79" t="str">
        <f>'Sample Data Formatted'!B62</f>
        <v>Test compound</v>
      </c>
      <c r="C139" s="80">
        <f>INDEX('Sample Data Formatted'!D62:GW62, MATCH('ESTD Template'!$B$7,'Sample Data Formatted'!$D$3:$GW$3, 0))</f>
        <v>16646</v>
      </c>
      <c r="D139" s="7">
        <f t="shared" si="137"/>
        <v>0.94436555155375834</v>
      </c>
      <c r="E139" s="7">
        <f t="shared" si="141"/>
        <v>-1.7511081849514993</v>
      </c>
      <c r="F139" s="7">
        <f t="shared" si="141"/>
        <v>0.76118315072504961</v>
      </c>
      <c r="G139" s="7">
        <f t="shared" si="141"/>
        <v>0.87550863022862013</v>
      </c>
      <c r="H139" s="6">
        <f t="shared" si="138"/>
        <v>-1.7509938723068263</v>
      </c>
      <c r="I139" s="6">
        <f t="shared" si="139"/>
        <v>0.81045364486456473</v>
      </c>
      <c r="J139" s="6">
        <f t="shared" si="140"/>
        <v>0.86119709548900647</v>
      </c>
    </row>
    <row r="140" spans="1:10" ht="13.5" customHeight="1" x14ac:dyDescent="0.2">
      <c r="A140" s="83" t="str">
        <f>'Sample Data Formatted'!A63</f>
        <v>Test 60</v>
      </c>
      <c r="B140" s="79" t="str">
        <f>'Sample Data Formatted'!B63</f>
        <v>Test compound</v>
      </c>
      <c r="C140" s="80">
        <f>INDEX('Sample Data Formatted'!D63:GW63, MATCH('ESTD Template'!$B$7,'Sample Data Formatted'!$D$3:$GW$3, 0))</f>
        <v>2784</v>
      </c>
      <c r="D140" s="7">
        <f t="shared" si="137"/>
        <v>0.15794267064313727</v>
      </c>
      <c r="E140" s="7">
        <f t="shared" si="141"/>
        <v>-2.6289568209634253</v>
      </c>
      <c r="F140" s="7">
        <f t="shared" si="141"/>
        <v>-0.10291613188624205</v>
      </c>
      <c r="G140" s="7">
        <f t="shared" si="141"/>
        <v>5.2905438553436497E-2</v>
      </c>
      <c r="H140" s="6">
        <f t="shared" si="138"/>
        <v>-2.6288399133423099</v>
      </c>
      <c r="I140" s="6">
        <f t="shared" si="139"/>
        <v>-9.7888741920795271E-3</v>
      </c>
      <c r="J140" s="6">
        <f t="shared" si="140"/>
        <v>8.6077649497327297E-2</v>
      </c>
    </row>
    <row r="141" spans="1:10" ht="13.5" customHeight="1" x14ac:dyDescent="0.2">
      <c r="A141" s="83" t="str">
        <f>'Sample Data Formatted'!A64</f>
        <v>Test 61</v>
      </c>
      <c r="B141" s="79" t="str">
        <f>'Sample Data Formatted'!B64</f>
        <v>Test compound</v>
      </c>
      <c r="C141" s="80">
        <f>INDEX('Sample Data Formatted'!D64:GW64, MATCH('ESTD Template'!$B$7,'Sample Data Formatted'!$D$3:$GW$3, 0))</f>
        <v>21487</v>
      </c>
      <c r="D141" s="7">
        <f t="shared" si="137"/>
        <v>1.2190065244644723</v>
      </c>
      <c r="E141" s="7">
        <f t="shared" si="141"/>
        <v>-1.4445387687825675</v>
      </c>
      <c r="F141" s="7">
        <f t="shared" si="141"/>
        <v>1.0629509062524818</v>
      </c>
      <c r="G141" s="7">
        <f t="shared" si="141"/>
        <v>1.1627847845281125</v>
      </c>
      <c r="H141" s="6">
        <f t="shared" si="138"/>
        <v>-1.4444253626218659</v>
      </c>
      <c r="I141" s="6">
        <f t="shared" si="139"/>
        <v>1.0969511377060184</v>
      </c>
      <c r="J141" s="6">
        <f t="shared" si="140"/>
        <v>1.1319735336848631</v>
      </c>
    </row>
    <row r="142" spans="1:10" ht="13.5" customHeight="1" x14ac:dyDescent="0.2">
      <c r="A142" s="83" t="str">
        <f>'Sample Data Formatted'!A65</f>
        <v>Test 62</v>
      </c>
      <c r="B142" s="79" t="str">
        <f>'Sample Data Formatted'!B65</f>
        <v>Test compound</v>
      </c>
      <c r="C142" s="80">
        <f>INDEX('Sample Data Formatted'!D65:GW65, MATCH('ESTD Template'!$B$7,'Sample Data Formatted'!$D$3:$GW$3, 0))</f>
        <v>13604</v>
      </c>
      <c r="D142" s="7">
        <f t="shared" si="137"/>
        <v>0.77178595238119241</v>
      </c>
      <c r="E142" s="7">
        <f t="shared" si="141"/>
        <v>-1.9437510612138191</v>
      </c>
      <c r="F142" s="7">
        <f t="shared" si="141"/>
        <v>0.57155755429570687</v>
      </c>
      <c r="G142" s="7">
        <f t="shared" si="141"/>
        <v>0.69498930335833387</v>
      </c>
      <c r="H142" s="6">
        <f t="shared" si="138"/>
        <v>-1.9436361745813557</v>
      </c>
      <c r="I142" s="6">
        <f t="shared" si="139"/>
        <v>0.63043573499632144</v>
      </c>
      <c r="J142" s="6">
        <f t="shared" si="140"/>
        <v>0.69106787787272839</v>
      </c>
    </row>
    <row r="143" spans="1:10" ht="13.5" customHeight="1" x14ac:dyDescent="0.2">
      <c r="A143" s="83" t="str">
        <f>'Sample Data Formatted'!A66</f>
        <v>Test 63</v>
      </c>
      <c r="B143" s="79" t="str">
        <f>'Sample Data Formatted'!B66</f>
        <v>Test compound</v>
      </c>
      <c r="C143" s="80">
        <f>INDEX('Sample Data Formatted'!D66:GW66, MATCH('ESTD Template'!$B$7,'Sample Data Formatted'!$D$3:$GW$3, 0))</f>
        <v>24307</v>
      </c>
      <c r="D143" s="7">
        <f t="shared" si="137"/>
        <v>1.3789915572279949</v>
      </c>
      <c r="E143" s="7">
        <f t="shared" si="141"/>
        <v>-1.2659546428589179</v>
      </c>
      <c r="F143" s="7">
        <f t="shared" si="141"/>
        <v>1.2387379483072964</v>
      </c>
      <c r="G143" s="7">
        <f t="shared" si="141"/>
        <v>1.3301301171297586</v>
      </c>
      <c r="H143" s="6">
        <f t="shared" si="138"/>
        <v>-1.2658417585797979</v>
      </c>
      <c r="I143" s="6">
        <f t="shared" si="139"/>
        <v>1.2638538019407755</v>
      </c>
      <c r="J143" s="6">
        <f t="shared" si="140"/>
        <v>1.2897271860171071</v>
      </c>
    </row>
    <row r="144" spans="1:10" ht="13.5" customHeight="1" x14ac:dyDescent="0.2">
      <c r="A144" s="83" t="str">
        <f>'Sample Data Formatted'!A67</f>
        <v>Test 64</v>
      </c>
      <c r="B144" s="79" t="str">
        <f>'Sample Data Formatted'!B67</f>
        <v>Test compound</v>
      </c>
      <c r="C144" s="80">
        <f>INDEX('Sample Data Formatted'!D67:GW67, MATCH('ESTD Template'!$B$7,'Sample Data Formatted'!$D$3:$GW$3, 0))</f>
        <v>8921</v>
      </c>
      <c r="D144" s="7">
        <f t="shared" si="137"/>
        <v>0.50610867988772545</v>
      </c>
      <c r="E144" s="7">
        <f t="shared" si="141"/>
        <v>-2.2403147001146886</v>
      </c>
      <c r="F144" s="7">
        <f t="shared" si="141"/>
        <v>0.27963885998978572</v>
      </c>
      <c r="G144" s="7">
        <f t="shared" si="141"/>
        <v>0.41708923506985562</v>
      </c>
      <c r="H144" s="6">
        <f t="shared" si="138"/>
        <v>-2.240198939810873</v>
      </c>
      <c r="I144" s="6">
        <f t="shared" si="139"/>
        <v>0.35332585176596371</v>
      </c>
      <c r="J144" s="6">
        <f t="shared" si="140"/>
        <v>0.429195977857385</v>
      </c>
    </row>
    <row r="145" spans="1:11" ht="13.5" customHeight="1" x14ac:dyDescent="0.2">
      <c r="A145" s="83" t="str">
        <f>'Sample Data Formatted'!A68</f>
        <v>Test 65</v>
      </c>
      <c r="B145" s="79" t="str">
        <f>'Sample Data Formatted'!B68</f>
        <v>Test compound</v>
      </c>
      <c r="C145" s="80">
        <f>INDEX('Sample Data Formatted'!D68:GW68, MATCH('ESTD Template'!$B$7,'Sample Data Formatted'!$D$3:$GW$3, 0))</f>
        <v>11071</v>
      </c>
      <c r="D145" s="7">
        <f t="shared" si="137"/>
        <v>0.628083084299631</v>
      </c>
      <c r="E145" s="7">
        <f t="shared" si="141"/>
        <v>-2.1041601360239626</v>
      </c>
      <c r="F145" s="7">
        <f t="shared" si="141"/>
        <v>0.41366089559895297</v>
      </c>
      <c r="G145" s="7">
        <f t="shared" si="141"/>
        <v>0.5446752155994794</v>
      </c>
      <c r="H145" s="6">
        <f t="shared" si="138"/>
        <v>-2.10404477306923</v>
      </c>
      <c r="I145" s="6">
        <f t="shared" si="139"/>
        <v>0.48054630090846728</v>
      </c>
      <c r="J145" s="6">
        <f t="shared" si="140"/>
        <v>0.54941831987206935</v>
      </c>
    </row>
    <row r="146" spans="1:11" ht="13.5" customHeight="1" x14ac:dyDescent="0.2">
      <c r="A146" s="83" t="str">
        <f>'Sample Data Formatted'!A69</f>
        <v>Test 66</v>
      </c>
      <c r="B146" s="79" t="str">
        <f>'Sample Data Formatted'!B69</f>
        <v>Test compound</v>
      </c>
      <c r="C146" s="80">
        <f>INDEX('Sample Data Formatted'!D69:GW69, MATCH('ESTD Template'!$B$7,'Sample Data Formatted'!$D$3:$GW$3, 0))</f>
        <v>8660</v>
      </c>
      <c r="D146" s="7">
        <f t="shared" si="137"/>
        <v>0.49130155451493135</v>
      </c>
      <c r="E146" s="7">
        <f t="shared" si="141"/>
        <v>-2.25684323091826</v>
      </c>
      <c r="F146" s="7">
        <f t="shared" si="141"/>
        <v>0.26336920822513793</v>
      </c>
      <c r="G146" s="7">
        <f t="shared" si="141"/>
        <v>0.40160089045672454</v>
      </c>
      <c r="H146" s="6">
        <f t="shared" si="138"/>
        <v>-2.2567274242257689</v>
      </c>
      <c r="I146" s="6">
        <f t="shared" si="139"/>
        <v>0.33788219887644172</v>
      </c>
      <c r="J146" s="6">
        <f t="shared" si="140"/>
        <v>0.41460212093748888</v>
      </c>
    </row>
    <row r="147" spans="1:11" ht="13.5" customHeight="1" x14ac:dyDescent="0.2">
      <c r="A147" s="83" t="str">
        <f>'Sample Data Formatted'!A70</f>
        <v>Test 67</v>
      </c>
      <c r="B147" s="79" t="str">
        <f>'Sample Data Formatted'!B70</f>
        <v>Test compound</v>
      </c>
      <c r="C147" s="80">
        <f>INDEX('Sample Data Formatted'!D70:GW70, MATCH('ESTD Template'!$B$7,'Sample Data Formatted'!$D$3:$GW$3, 0))</f>
        <v>11406</v>
      </c>
      <c r="D147" s="7">
        <f t="shared" si="137"/>
        <v>0.64708839847543953</v>
      </c>
      <c r="E147" s="7">
        <f t="shared" si="141"/>
        <v>-2.0829453551075008</v>
      </c>
      <c r="F147" s="7">
        <f t="shared" si="141"/>
        <v>0.43454339882177673</v>
      </c>
      <c r="G147" s="7">
        <f t="shared" si="141"/>
        <v>0.56455489163549055</v>
      </c>
      <c r="H147" s="6">
        <f t="shared" si="138"/>
        <v>-2.0828300588925059</v>
      </c>
      <c r="I147" s="6">
        <f t="shared" si="139"/>
        <v>0.50036944264718475</v>
      </c>
      <c r="J147" s="6">
        <f t="shared" si="140"/>
        <v>0.56815140064960301</v>
      </c>
    </row>
    <row r="148" spans="1:11" ht="13.5" customHeight="1" x14ac:dyDescent="0.2">
      <c r="A148" s="83" t="str">
        <f>'Sample Data Formatted'!A71</f>
        <v>Test 68</v>
      </c>
      <c r="B148" s="79" t="str">
        <f>'Sample Data Formatted'!B71</f>
        <v>Test compound</v>
      </c>
      <c r="C148" s="80">
        <f>INDEX('Sample Data Formatted'!D71:GW71, MATCH('ESTD Template'!$B$7,'Sample Data Formatted'!$D$3:$GW$3, 0))</f>
        <v>8294</v>
      </c>
      <c r="D148" s="7">
        <f t="shared" si="137"/>
        <v>0.47053753962434647</v>
      </c>
      <c r="E148" s="7">
        <f t="shared" si="141"/>
        <v>-2.2800211706657976</v>
      </c>
      <c r="F148" s="7">
        <f t="shared" si="141"/>
        <v>0.24055429425632158</v>
      </c>
      <c r="G148" s="7">
        <f t="shared" si="141"/>
        <v>0.37988160260842579</v>
      </c>
      <c r="H148" s="6">
        <f t="shared" si="138"/>
        <v>-2.2799052930607071</v>
      </c>
      <c r="I148" s="6">
        <f t="shared" si="139"/>
        <v>0.31622569811086271</v>
      </c>
      <c r="J148" s="6">
        <f t="shared" si="140"/>
        <v>0.39413738227221823</v>
      </c>
    </row>
    <row r="149" spans="1:11" ht="13.5" customHeight="1" x14ac:dyDescent="0.2">
      <c r="A149" s="83" t="str">
        <f>'Sample Data Formatted'!A72</f>
        <v>Test 69</v>
      </c>
      <c r="B149" s="79" t="str">
        <f>'Sample Data Formatted'!B72</f>
        <v>Test compound</v>
      </c>
      <c r="C149" s="80">
        <f>INDEX('Sample Data Formatted'!D72:GW72, MATCH('ESTD Template'!$B$7,'Sample Data Formatted'!$D$3:$GW$3, 0))</f>
        <v>20362</v>
      </c>
      <c r="D149" s="7">
        <f t="shared" si="137"/>
        <v>1.1551827082024286</v>
      </c>
      <c r="E149" s="7">
        <f t="shared" si="141"/>
        <v>-1.5157824360393426</v>
      </c>
      <c r="F149" s="7">
        <f t="shared" si="141"/>
        <v>0.99282309692210335</v>
      </c>
      <c r="G149" s="7">
        <f t="shared" si="141"/>
        <v>1.0960246784370302</v>
      </c>
      <c r="H149" s="6">
        <f t="shared" si="138"/>
        <v>-1.5156688169697614</v>
      </c>
      <c r="I149" s="6">
        <f t="shared" si="139"/>
        <v>1.0303698716524383</v>
      </c>
      <c r="J149" s="6">
        <f t="shared" si="140"/>
        <v>1.0690439648003549</v>
      </c>
    </row>
    <row r="150" spans="1:11" ht="13.5" customHeight="1" x14ac:dyDescent="0.2">
      <c r="A150" s="83" t="str">
        <f>'Sample Data Formatted'!A73</f>
        <v>Test 70</v>
      </c>
      <c r="B150" s="79" t="str">
        <f>'Sample Data Formatted'!B73</f>
        <v>Test compound</v>
      </c>
      <c r="C150" s="80">
        <f>INDEX('Sample Data Formatted'!D73:GW73, MATCH('ESTD Template'!$B$7,'Sample Data Formatted'!$D$3:$GW$3, 0))</f>
        <v>20054</v>
      </c>
      <c r="D150" s="7">
        <f t="shared" si="137"/>
        <v>1.1377091656169092</v>
      </c>
      <c r="E150" s="7">
        <f t="shared" si="141"/>
        <v>-1.535287368941642</v>
      </c>
      <c r="F150" s="7">
        <f t="shared" si="141"/>
        <v>0.97362366112320864</v>
      </c>
      <c r="G150" s="7">
        <f t="shared" si="141"/>
        <v>1.077747244947205</v>
      </c>
      <c r="H150" s="6">
        <f t="shared" si="138"/>
        <v>-1.5351736922503818</v>
      </c>
      <c r="I150" s="6">
        <f t="shared" si="139"/>
        <v>1.0121416236983052</v>
      </c>
      <c r="J150" s="6">
        <f t="shared" si="140"/>
        <v>1.0518156518749007</v>
      </c>
    </row>
    <row r="151" spans="1:11" ht="13.5" customHeight="1" x14ac:dyDescent="0.2">
      <c r="A151" s="83" t="str">
        <f>'Sample Data Formatted'!A74</f>
        <v>Test 71</v>
      </c>
      <c r="B151" s="79" t="str">
        <f>'Sample Data Formatted'!B74</f>
        <v>Test compound</v>
      </c>
      <c r="C151" s="80">
        <f>INDEX('Sample Data Formatted'!D74:GW74, MATCH('ESTD Template'!$B$7,'Sample Data Formatted'!$D$3:$GW$3, 0))</f>
        <v>4003</v>
      </c>
      <c r="D151" s="7">
        <f t="shared" si="137"/>
        <v>0.22709932133063165</v>
      </c>
      <c r="E151" s="7">
        <f t="shared" si="141"/>
        <v>-2.5517603495091952</v>
      </c>
      <c r="F151" s="7">
        <f t="shared" si="141"/>
        <v>-2.6928754487369987E-2</v>
      </c>
      <c r="G151" s="7">
        <f t="shared" si="141"/>
        <v>0.1252437223979069</v>
      </c>
      <c r="H151" s="6">
        <f t="shared" si="138"/>
        <v>-2.5516436683159887</v>
      </c>
      <c r="I151" s="6">
        <f t="shared" si="139"/>
        <v>6.2334030751614047E-2</v>
      </c>
      <c r="J151" s="6">
        <f t="shared" si="140"/>
        <v>0.15422618563780666</v>
      </c>
    </row>
    <row r="152" spans="1:11" ht="13.5" customHeight="1" x14ac:dyDescent="0.2">
      <c r="A152" s="83" t="str">
        <f>'Sample Data Formatted'!A75</f>
        <v>Test 72</v>
      </c>
      <c r="B152" s="79" t="str">
        <f>'Sample Data Formatted'!B75</f>
        <v>Test compound</v>
      </c>
      <c r="C152" s="80">
        <f>INDEX('Sample Data Formatted'!D75:GW75, MATCH('ESTD Template'!$B$7,'Sample Data Formatted'!$D$3:$GW$3, 0))</f>
        <v>4635</v>
      </c>
      <c r="D152" s="7">
        <f t="shared" si="137"/>
        <v>0.26295412299961973</v>
      </c>
      <c r="E152" s="7">
        <f t="shared" si="141"/>
        <v>-2.5117372404369442</v>
      </c>
      <c r="F152" s="7">
        <f t="shared" si="141"/>
        <v>1.2467490398673607E-2</v>
      </c>
      <c r="G152" s="7">
        <f t="shared" si="141"/>
        <v>0.16274806644196374</v>
      </c>
      <c r="H152" s="6">
        <f t="shared" si="138"/>
        <v>-2.5116206726002606</v>
      </c>
      <c r="I152" s="6">
        <f t="shared" si="139"/>
        <v>9.972730076959703E-2</v>
      </c>
      <c r="J152" s="6">
        <f t="shared" si="140"/>
        <v>0.18955939312207434</v>
      </c>
      <c r="K152" s="3"/>
    </row>
    <row r="153" spans="1:11" ht="13.5" customHeight="1" x14ac:dyDescent="0.2">
      <c r="A153" s="83" t="str">
        <f>'Sample Data Formatted'!A76</f>
        <v>Test 73</v>
      </c>
      <c r="B153" s="79" t="str">
        <f>'Sample Data Formatted'!B76</f>
        <v>Test compound</v>
      </c>
      <c r="C153" s="80">
        <f>INDEX('Sample Data Formatted'!D76:GW76, MATCH('ESTD Template'!$B$7,'Sample Data Formatted'!$D$3:$GW$3, 0))</f>
        <v>16646</v>
      </c>
      <c r="D153" s="7">
        <f t="shared" si="137"/>
        <v>0.94436555155375834</v>
      </c>
      <c r="E153" s="7">
        <f t="shared" si="141"/>
        <v>-1.7511081849514993</v>
      </c>
      <c r="F153" s="7">
        <f t="shared" si="141"/>
        <v>0.76118315072504961</v>
      </c>
      <c r="G153" s="7">
        <f t="shared" si="141"/>
        <v>0.87550863022862013</v>
      </c>
      <c r="H153" s="6">
        <f t="shared" si="138"/>
        <v>-1.7509938723068263</v>
      </c>
      <c r="I153" s="6">
        <f t="shared" si="139"/>
        <v>0.81045364486456473</v>
      </c>
      <c r="J153" s="6">
        <f t="shared" si="140"/>
        <v>0.86119709548900647</v>
      </c>
      <c r="K153" s="3"/>
    </row>
    <row r="154" spans="1:11" ht="13.5" customHeight="1" x14ac:dyDescent="0.2">
      <c r="A154" s="83" t="str">
        <f>'Sample Data Formatted'!A77</f>
        <v>Test 74</v>
      </c>
      <c r="B154" s="79" t="str">
        <f>'Sample Data Formatted'!B77</f>
        <v>Test compound</v>
      </c>
      <c r="C154" s="80">
        <f>INDEX('Sample Data Formatted'!D77:GW77, MATCH('ESTD Template'!$B$7,'Sample Data Formatted'!$D$3:$GW$3, 0))</f>
        <v>2784</v>
      </c>
      <c r="D154" s="7">
        <f t="shared" si="137"/>
        <v>0.15794267064313727</v>
      </c>
      <c r="E154" s="7">
        <f t="shared" si="141"/>
        <v>-2.6289568209634253</v>
      </c>
      <c r="F154" s="7">
        <f t="shared" si="141"/>
        <v>-0.10291613188624205</v>
      </c>
      <c r="G154" s="7">
        <f t="shared" si="141"/>
        <v>5.2905438553436497E-2</v>
      </c>
      <c r="H154" s="6">
        <f t="shared" si="138"/>
        <v>-2.6288399133423099</v>
      </c>
      <c r="I154" s="6">
        <f t="shared" si="139"/>
        <v>-9.7888741920795271E-3</v>
      </c>
      <c r="J154" s="6">
        <f t="shared" si="140"/>
        <v>8.6077649497327297E-2</v>
      </c>
    </row>
    <row r="155" spans="1:11" ht="13.5" customHeight="1" x14ac:dyDescent="0.2">
      <c r="A155" s="83" t="str">
        <f>'Sample Data Formatted'!A78</f>
        <v>Test 75</v>
      </c>
      <c r="B155" s="79" t="str">
        <f>'Sample Data Formatted'!B78</f>
        <v>Test compound</v>
      </c>
      <c r="C155" s="80">
        <f>INDEX('Sample Data Formatted'!D78:GW78, MATCH('ESTD Template'!$B$7,'Sample Data Formatted'!$D$3:$GW$3, 0))</f>
        <v>21487</v>
      </c>
      <c r="D155" s="7">
        <f t="shared" si="137"/>
        <v>1.2190065244644723</v>
      </c>
      <c r="E155" s="7">
        <f t="shared" si="141"/>
        <v>-1.4445387687825675</v>
      </c>
      <c r="F155" s="7">
        <f t="shared" si="141"/>
        <v>1.0629509062524818</v>
      </c>
      <c r="G155" s="7">
        <f t="shared" si="141"/>
        <v>1.1627847845281125</v>
      </c>
      <c r="H155" s="6">
        <f t="shared" si="138"/>
        <v>-1.4444253626218659</v>
      </c>
      <c r="I155" s="6">
        <f t="shared" si="139"/>
        <v>1.0969511377060184</v>
      </c>
      <c r="J155" s="6">
        <f t="shared" si="140"/>
        <v>1.1319735336848631</v>
      </c>
    </row>
    <row r="156" spans="1:11" ht="13.5" customHeight="1" x14ac:dyDescent="0.2">
      <c r="A156" s="83" t="str">
        <f>'Sample Data Formatted'!A79</f>
        <v>Test 76</v>
      </c>
      <c r="B156" s="79" t="str">
        <f>'Sample Data Formatted'!B79</f>
        <v>Test compound</v>
      </c>
      <c r="C156" s="80">
        <f>INDEX('Sample Data Formatted'!D79:GW79, MATCH('ESTD Template'!$B$7,'Sample Data Formatted'!$D$3:$GW$3, 0))</f>
        <v>13604</v>
      </c>
      <c r="D156" s="7">
        <f t="shared" si="137"/>
        <v>0.77178595238119241</v>
      </c>
      <c r="E156" s="7">
        <f t="shared" si="141"/>
        <v>-1.9437510612138191</v>
      </c>
      <c r="F156" s="7">
        <f t="shared" si="141"/>
        <v>0.57155755429570687</v>
      </c>
      <c r="G156" s="7">
        <f t="shared" si="141"/>
        <v>0.69498930335833387</v>
      </c>
      <c r="H156" s="6">
        <f t="shared" si="138"/>
        <v>-1.9436361745813557</v>
      </c>
      <c r="I156" s="6">
        <f t="shared" si="139"/>
        <v>0.63043573499632144</v>
      </c>
      <c r="J156" s="6">
        <f t="shared" si="140"/>
        <v>0.69106787787272839</v>
      </c>
    </row>
    <row r="157" spans="1:11" ht="13.5" customHeight="1" x14ac:dyDescent="0.2">
      <c r="A157" s="83" t="str">
        <f>'Sample Data Formatted'!A80</f>
        <v>Test 77</v>
      </c>
      <c r="B157" s="79" t="str">
        <f>'Sample Data Formatted'!B80</f>
        <v>Test compound</v>
      </c>
      <c r="C157" s="80">
        <f>INDEX('Sample Data Formatted'!D80:GW80, MATCH('ESTD Template'!$B$7,'Sample Data Formatted'!$D$3:$GW$3, 0))</f>
        <v>24307</v>
      </c>
      <c r="D157" s="7">
        <f t="shared" si="137"/>
        <v>1.3789915572279949</v>
      </c>
      <c r="E157" s="7">
        <f t="shared" si="141"/>
        <v>-1.2659546428589179</v>
      </c>
      <c r="F157" s="7">
        <f t="shared" si="141"/>
        <v>1.2387379483072964</v>
      </c>
      <c r="G157" s="7">
        <f t="shared" si="141"/>
        <v>1.3301301171297586</v>
      </c>
      <c r="H157" s="6">
        <f t="shared" si="138"/>
        <v>-1.2658417585797979</v>
      </c>
      <c r="I157" s="6">
        <f t="shared" si="139"/>
        <v>1.2638538019407755</v>
      </c>
      <c r="J157" s="6">
        <f t="shared" si="140"/>
        <v>1.2897271860171071</v>
      </c>
    </row>
    <row r="158" spans="1:11" ht="13.5" customHeight="1" x14ac:dyDescent="0.2">
      <c r="A158" s="83" t="str">
        <f>'Sample Data Formatted'!A81</f>
        <v>Test 78</v>
      </c>
      <c r="B158" s="79" t="str">
        <f>'Sample Data Formatted'!B81</f>
        <v>Test compound</v>
      </c>
      <c r="C158" s="80">
        <f>INDEX('Sample Data Formatted'!D81:GW81, MATCH('ESTD Template'!$B$7,'Sample Data Formatted'!$D$3:$GW$3, 0))</f>
        <v>8921</v>
      </c>
      <c r="D158" s="7">
        <f t="shared" si="137"/>
        <v>0.50610867988772545</v>
      </c>
      <c r="E158" s="7">
        <f t="shared" si="141"/>
        <v>-2.2403147001146886</v>
      </c>
      <c r="F158" s="7">
        <f t="shared" si="141"/>
        <v>0.27963885998978572</v>
      </c>
      <c r="G158" s="7">
        <f t="shared" si="141"/>
        <v>0.41708923506985562</v>
      </c>
      <c r="H158" s="6">
        <f t="shared" si="138"/>
        <v>-2.240198939810873</v>
      </c>
      <c r="I158" s="6">
        <f t="shared" si="139"/>
        <v>0.35332585176596371</v>
      </c>
      <c r="J158" s="6">
        <f t="shared" si="140"/>
        <v>0.429195977857385</v>
      </c>
    </row>
    <row r="159" spans="1:11" ht="13.5" customHeight="1" x14ac:dyDescent="0.2">
      <c r="A159" s="83" t="str">
        <f>'Sample Data Formatted'!A82</f>
        <v>Test 79</v>
      </c>
      <c r="B159" s="79" t="str">
        <f>'Sample Data Formatted'!B82</f>
        <v>Test compound</v>
      </c>
      <c r="C159" s="80">
        <f>INDEX('Sample Data Formatted'!D82:GW82, MATCH('ESTD Template'!$B$7,'Sample Data Formatted'!$D$3:$GW$3, 0))</f>
        <v>11071</v>
      </c>
      <c r="D159" s="7">
        <f t="shared" si="137"/>
        <v>0.628083084299631</v>
      </c>
      <c r="E159" s="7">
        <f t="shared" si="141"/>
        <v>-2.1041601360239626</v>
      </c>
      <c r="F159" s="7">
        <f t="shared" si="141"/>
        <v>0.41366089559895297</v>
      </c>
      <c r="G159" s="7">
        <f t="shared" si="141"/>
        <v>0.5446752155994794</v>
      </c>
      <c r="H159" s="6">
        <f t="shared" si="138"/>
        <v>-2.10404477306923</v>
      </c>
      <c r="I159" s="6">
        <f t="shared" si="139"/>
        <v>0.48054630090846728</v>
      </c>
      <c r="J159" s="6">
        <f t="shared" si="140"/>
        <v>0.54941831987206935</v>
      </c>
    </row>
    <row r="160" spans="1:11" ht="13.5" customHeight="1" x14ac:dyDescent="0.2">
      <c r="A160" s="83" t="str">
        <f>'Sample Data Formatted'!A83</f>
        <v>Test 80</v>
      </c>
      <c r="B160" s="79" t="str">
        <f>'Sample Data Formatted'!B83</f>
        <v>Test compound</v>
      </c>
      <c r="C160" s="80">
        <f>INDEX('Sample Data Formatted'!D83:GW83, MATCH('ESTD Template'!$B$7,'Sample Data Formatted'!$D$3:$GW$3, 0))</f>
        <v>8660</v>
      </c>
      <c r="D160" s="7">
        <f t="shared" si="137"/>
        <v>0.49130155451493135</v>
      </c>
      <c r="E160" s="7">
        <f t="shared" si="141"/>
        <v>-2.25684323091826</v>
      </c>
      <c r="F160" s="7">
        <f t="shared" si="141"/>
        <v>0.26336920822513793</v>
      </c>
      <c r="G160" s="7">
        <f t="shared" si="141"/>
        <v>0.40160089045672454</v>
      </c>
      <c r="H160" s="6">
        <f t="shared" si="138"/>
        <v>-2.2567274242257689</v>
      </c>
      <c r="I160" s="6">
        <f t="shared" si="139"/>
        <v>0.33788219887644172</v>
      </c>
      <c r="J160" s="6">
        <f t="shared" si="140"/>
        <v>0.41460212093748888</v>
      </c>
    </row>
    <row r="161" spans="1:10" ht="13.5" customHeight="1" x14ac:dyDescent="0.2">
      <c r="A161" s="83" t="str">
        <f>'Sample Data Formatted'!A84</f>
        <v>Test 81</v>
      </c>
      <c r="B161" s="79" t="str">
        <f>'Sample Data Formatted'!B84</f>
        <v>Test compound</v>
      </c>
      <c r="C161" s="80">
        <f>INDEX('Sample Data Formatted'!D84:GW84, MATCH('ESTD Template'!$B$7,'Sample Data Formatted'!$D$3:$GW$3, 0))</f>
        <v>20362</v>
      </c>
      <c r="D161" s="7">
        <f t="shared" si="137"/>
        <v>1.1551827082024286</v>
      </c>
      <c r="E161" s="7">
        <f t="shared" si="141"/>
        <v>-1.5157824360393426</v>
      </c>
      <c r="F161" s="7">
        <f t="shared" si="141"/>
        <v>0.99282309692210335</v>
      </c>
      <c r="G161" s="7">
        <f t="shared" si="141"/>
        <v>1.0960246784370302</v>
      </c>
      <c r="H161" s="6">
        <f t="shared" si="138"/>
        <v>-1.5156688169697614</v>
      </c>
      <c r="I161" s="6">
        <f t="shared" si="139"/>
        <v>1.0303698716524383</v>
      </c>
      <c r="J161" s="6">
        <f t="shared" si="140"/>
        <v>1.0690439648003549</v>
      </c>
    </row>
    <row r="162" spans="1:10" ht="13.5" customHeight="1" x14ac:dyDescent="0.2">
      <c r="A162" s="83" t="str">
        <f>'Sample Data Formatted'!A85</f>
        <v>Test 82</v>
      </c>
      <c r="B162" s="79" t="str">
        <f>'Sample Data Formatted'!B85</f>
        <v>Test compound</v>
      </c>
      <c r="C162" s="80">
        <f>INDEX('Sample Data Formatted'!D85:GW85, MATCH('ESTD Template'!$B$7,'Sample Data Formatted'!$D$3:$GW$3, 0))</f>
        <v>20054</v>
      </c>
      <c r="D162" s="7">
        <f t="shared" si="137"/>
        <v>1.1377091656169092</v>
      </c>
      <c r="E162" s="7">
        <f t="shared" si="141"/>
        <v>-1.535287368941642</v>
      </c>
      <c r="F162" s="7">
        <f t="shared" si="141"/>
        <v>0.97362366112320864</v>
      </c>
      <c r="G162" s="7">
        <f t="shared" si="141"/>
        <v>1.077747244947205</v>
      </c>
      <c r="H162" s="6">
        <f t="shared" si="138"/>
        <v>-1.5351736922503818</v>
      </c>
      <c r="I162" s="6">
        <f t="shared" si="139"/>
        <v>1.0121416236983052</v>
      </c>
      <c r="J162" s="6">
        <f t="shared" si="140"/>
        <v>1.0518156518749007</v>
      </c>
    </row>
    <row r="163" spans="1:10" ht="13.5" customHeight="1" x14ac:dyDescent="0.2">
      <c r="A163" s="83" t="str">
        <f>'Sample Data Formatted'!A86</f>
        <v>Test 83</v>
      </c>
      <c r="B163" s="79" t="str">
        <f>'Sample Data Formatted'!B86</f>
        <v>Test compound</v>
      </c>
      <c r="C163" s="80">
        <f>INDEX('Sample Data Formatted'!D86:GW86, MATCH('ESTD Template'!$B$7,'Sample Data Formatted'!$D$3:$GW$3, 0))</f>
        <v>4003</v>
      </c>
      <c r="D163" s="7">
        <f t="shared" si="137"/>
        <v>0.22709932133063165</v>
      </c>
      <c r="E163" s="7">
        <f t="shared" si="141"/>
        <v>-2.5517603495091952</v>
      </c>
      <c r="F163" s="7">
        <f t="shared" si="141"/>
        <v>-2.6928754487369987E-2</v>
      </c>
      <c r="G163" s="7">
        <f t="shared" si="141"/>
        <v>0.1252437223979069</v>
      </c>
      <c r="H163" s="6">
        <f t="shared" si="138"/>
        <v>-2.5516436683159887</v>
      </c>
      <c r="I163" s="6">
        <f t="shared" si="139"/>
        <v>6.2334030751614047E-2</v>
      </c>
      <c r="J163" s="6">
        <f t="shared" si="140"/>
        <v>0.15422618563780666</v>
      </c>
    </row>
    <row r="164" spans="1:10" ht="13.5" customHeight="1" x14ac:dyDescent="0.2">
      <c r="A164" s="83" t="str">
        <f>'Sample Data Formatted'!A87</f>
        <v>Test 84</v>
      </c>
      <c r="B164" s="79" t="str">
        <f>'Sample Data Formatted'!B87</f>
        <v>Test compound</v>
      </c>
      <c r="C164" s="80">
        <f>INDEX('Sample Data Formatted'!D87:GW87, MATCH('ESTD Template'!$B$7,'Sample Data Formatted'!$D$3:$GW$3, 0))</f>
        <v>4635</v>
      </c>
      <c r="D164" s="7">
        <f t="shared" si="137"/>
        <v>0.26295412299961973</v>
      </c>
      <c r="E164" s="7">
        <f t="shared" si="141"/>
        <v>-2.5117372404369442</v>
      </c>
      <c r="F164" s="7">
        <f t="shared" si="141"/>
        <v>1.2467490398673607E-2</v>
      </c>
      <c r="G164" s="7">
        <f t="shared" si="141"/>
        <v>0.16274806644196374</v>
      </c>
      <c r="H164" s="6">
        <f t="shared" si="138"/>
        <v>-2.5116206726002606</v>
      </c>
      <c r="I164" s="6">
        <f t="shared" si="139"/>
        <v>9.972730076959703E-2</v>
      </c>
      <c r="J164" s="6">
        <f t="shared" si="140"/>
        <v>0.18955939312207434</v>
      </c>
    </row>
    <row r="165" spans="1:10" ht="13.5" customHeight="1" x14ac:dyDescent="0.2">
      <c r="A165" s="83" t="str">
        <f>'Sample Data Formatted'!A88</f>
        <v>Test 85</v>
      </c>
      <c r="B165" s="79" t="str">
        <f>'Sample Data Formatted'!B88</f>
        <v>Test compound</v>
      </c>
      <c r="C165" s="80">
        <f>INDEX('Sample Data Formatted'!D88:GW88, MATCH('ESTD Template'!$B$7,'Sample Data Formatted'!$D$3:$GW$3, 0))</f>
        <v>16646</v>
      </c>
      <c r="D165" s="7">
        <f t="shared" si="137"/>
        <v>0.94436555155375834</v>
      </c>
      <c r="E165" s="7">
        <f t="shared" si="141"/>
        <v>-1.7511081849514993</v>
      </c>
      <c r="F165" s="7">
        <f t="shared" si="141"/>
        <v>0.76118315072504961</v>
      </c>
      <c r="G165" s="7">
        <f t="shared" si="141"/>
        <v>0.87550863022862013</v>
      </c>
      <c r="H165" s="6">
        <f t="shared" si="138"/>
        <v>-1.7509938723068263</v>
      </c>
      <c r="I165" s="6">
        <f t="shared" si="139"/>
        <v>0.81045364486456473</v>
      </c>
      <c r="J165" s="6">
        <f t="shared" si="140"/>
        <v>0.86119709548900647</v>
      </c>
    </row>
    <row r="166" spans="1:10" ht="13.5" customHeight="1" x14ac:dyDescent="0.2">
      <c r="A166" s="83" t="str">
        <f>'Sample Data Formatted'!A89</f>
        <v>Test 86</v>
      </c>
      <c r="B166" s="79" t="str">
        <f>'Sample Data Formatted'!B89</f>
        <v>Test compound</v>
      </c>
      <c r="C166" s="80">
        <f>INDEX('Sample Data Formatted'!D89:GW89, MATCH('ESTD Template'!$B$7,'Sample Data Formatted'!$D$3:$GW$3, 0))</f>
        <v>2784</v>
      </c>
      <c r="D166" s="7">
        <f t="shared" si="137"/>
        <v>0.15794267064313727</v>
      </c>
      <c r="E166" s="7">
        <f t="shared" si="141"/>
        <v>-2.6289568209634253</v>
      </c>
      <c r="F166" s="7">
        <f t="shared" si="141"/>
        <v>-0.10291613188624205</v>
      </c>
      <c r="G166" s="7">
        <f t="shared" si="141"/>
        <v>5.2905438553436497E-2</v>
      </c>
      <c r="H166" s="6">
        <f t="shared" si="138"/>
        <v>-2.6288399133423099</v>
      </c>
      <c r="I166" s="6">
        <f t="shared" si="139"/>
        <v>-9.7888741920795271E-3</v>
      </c>
      <c r="J166" s="6">
        <f t="shared" si="140"/>
        <v>8.6077649497327297E-2</v>
      </c>
    </row>
    <row r="167" spans="1:10" ht="13.5" customHeight="1" x14ac:dyDescent="0.2">
      <c r="A167" s="83" t="str">
        <f>'Sample Data Formatted'!A90</f>
        <v>Test 87</v>
      </c>
      <c r="B167" s="79" t="str">
        <f>'Sample Data Formatted'!B90</f>
        <v>Test compound</v>
      </c>
      <c r="C167" s="80">
        <f>INDEX('Sample Data Formatted'!D90:GW90, MATCH('ESTD Template'!$B$7,'Sample Data Formatted'!$D$3:$GW$3, 0))</f>
        <v>21487</v>
      </c>
      <c r="D167" s="7">
        <f t="shared" si="137"/>
        <v>1.2190065244644723</v>
      </c>
      <c r="E167" s="7">
        <f t="shared" si="141"/>
        <v>-1.4445387687825675</v>
      </c>
      <c r="F167" s="7">
        <f t="shared" si="141"/>
        <v>1.0629509062524818</v>
      </c>
      <c r="G167" s="7">
        <f t="shared" si="141"/>
        <v>1.1627847845281125</v>
      </c>
      <c r="H167" s="6">
        <f t="shared" si="138"/>
        <v>-1.4444253626218659</v>
      </c>
      <c r="I167" s="6">
        <f t="shared" si="139"/>
        <v>1.0969511377060184</v>
      </c>
      <c r="J167" s="6">
        <f t="shared" si="140"/>
        <v>1.1319735336848631</v>
      </c>
    </row>
    <row r="168" spans="1:10" ht="13.5" customHeight="1" x14ac:dyDescent="0.2">
      <c r="A168" s="83" t="str">
        <f>'Sample Data Formatted'!A91</f>
        <v>Test 88</v>
      </c>
      <c r="B168" s="79" t="str">
        <f>'Sample Data Formatted'!B91</f>
        <v>Test compound</v>
      </c>
      <c r="C168" s="80">
        <f>INDEX('Sample Data Formatted'!D91:GW91, MATCH('ESTD Template'!$B$7,'Sample Data Formatted'!$D$3:$GW$3, 0))</f>
        <v>13604</v>
      </c>
      <c r="D168" s="7">
        <f t="shared" si="137"/>
        <v>0.77178595238119241</v>
      </c>
      <c r="E168" s="7">
        <f t="shared" si="141"/>
        <v>-1.9437510612138191</v>
      </c>
      <c r="F168" s="7">
        <f t="shared" si="141"/>
        <v>0.57155755429570687</v>
      </c>
      <c r="G168" s="7">
        <f t="shared" si="141"/>
        <v>0.69498930335833387</v>
      </c>
      <c r="H168" s="6">
        <f t="shared" si="138"/>
        <v>-1.9436361745813557</v>
      </c>
      <c r="I168" s="6">
        <f t="shared" si="139"/>
        <v>0.63043573499632144</v>
      </c>
      <c r="J168" s="6">
        <f t="shared" si="140"/>
        <v>0.69106787787272839</v>
      </c>
    </row>
    <row r="169" spans="1:10" ht="13.5" customHeight="1" x14ac:dyDescent="0.2">
      <c r="A169" s="83" t="str">
        <f>'Sample Data Formatted'!A92</f>
        <v>Test 89</v>
      </c>
      <c r="B169" s="79" t="str">
        <f>'Sample Data Formatted'!B92</f>
        <v>Test compound</v>
      </c>
      <c r="C169" s="80">
        <f>INDEX('Sample Data Formatted'!D92:GW92, MATCH('ESTD Template'!$B$7,'Sample Data Formatted'!$D$3:$GW$3, 0))</f>
        <v>24307</v>
      </c>
      <c r="D169" s="7">
        <f t="shared" si="137"/>
        <v>1.3789915572279949</v>
      </c>
      <c r="E169" s="7">
        <f t="shared" si="141"/>
        <v>-1.2659546428589179</v>
      </c>
      <c r="F169" s="7">
        <f t="shared" si="141"/>
        <v>1.2387379483072964</v>
      </c>
      <c r="G169" s="7">
        <f t="shared" si="141"/>
        <v>1.3301301171297586</v>
      </c>
      <c r="H169" s="6">
        <f t="shared" si="138"/>
        <v>-1.2658417585797979</v>
      </c>
      <c r="I169" s="6">
        <f t="shared" si="139"/>
        <v>1.2638538019407755</v>
      </c>
      <c r="J169" s="6">
        <f t="shared" si="140"/>
        <v>1.2897271860171071</v>
      </c>
    </row>
    <row r="170" spans="1:10" ht="13.5" customHeight="1" x14ac:dyDescent="0.2">
      <c r="A170" s="83" t="str">
        <f>'Sample Data Formatted'!A93</f>
        <v>Test 90</v>
      </c>
      <c r="B170" s="79" t="str">
        <f>'Sample Data Formatted'!B93</f>
        <v>Test compound</v>
      </c>
      <c r="C170" s="80">
        <f>INDEX('Sample Data Formatted'!D93:GW93, MATCH('ESTD Template'!$B$7,'Sample Data Formatted'!$D$3:$GW$3, 0))</f>
        <v>8921</v>
      </c>
      <c r="D170" s="7">
        <f t="shared" si="137"/>
        <v>0.50610867988772545</v>
      </c>
      <c r="E170" s="7">
        <f t="shared" si="141"/>
        <v>-2.2403147001146886</v>
      </c>
      <c r="F170" s="7">
        <f t="shared" si="141"/>
        <v>0.27963885998978572</v>
      </c>
      <c r="G170" s="7">
        <f t="shared" si="141"/>
        <v>0.41708923506985562</v>
      </c>
      <c r="H170" s="6">
        <f t="shared" si="138"/>
        <v>-2.240198939810873</v>
      </c>
      <c r="I170" s="6">
        <f t="shared" si="139"/>
        <v>0.35332585176596371</v>
      </c>
      <c r="J170" s="6">
        <f t="shared" si="140"/>
        <v>0.429195977857385</v>
      </c>
    </row>
    <row r="171" spans="1:10" ht="13.5" customHeight="1" x14ac:dyDescent="0.2">
      <c r="A171" s="83" t="str">
        <f>'Sample Data Formatted'!A94</f>
        <v>Test 91</v>
      </c>
      <c r="B171" s="79" t="str">
        <f>'Sample Data Formatted'!B94</f>
        <v>Test compound</v>
      </c>
      <c r="C171" s="80">
        <f>INDEX('Sample Data Formatted'!D94:GW94, MATCH('ESTD Template'!$B$7,'Sample Data Formatted'!$D$3:$GW$3, 0))</f>
        <v>11071</v>
      </c>
      <c r="D171" s="7">
        <f t="shared" si="137"/>
        <v>0.628083084299631</v>
      </c>
      <c r="E171" s="7">
        <f t="shared" si="141"/>
        <v>-2.1041601360239626</v>
      </c>
      <c r="F171" s="7">
        <f t="shared" si="141"/>
        <v>0.41366089559895297</v>
      </c>
      <c r="G171" s="7">
        <f t="shared" si="141"/>
        <v>0.5446752155994794</v>
      </c>
      <c r="H171" s="6">
        <f t="shared" si="138"/>
        <v>-2.10404477306923</v>
      </c>
      <c r="I171" s="6">
        <f t="shared" si="139"/>
        <v>0.48054630090846728</v>
      </c>
      <c r="J171" s="6">
        <f t="shared" si="140"/>
        <v>0.54941831987206935</v>
      </c>
    </row>
    <row r="172" spans="1:10" ht="13.5" customHeight="1" x14ac:dyDescent="0.2">
      <c r="A172" s="83" t="str">
        <f>'Sample Data Formatted'!A95</f>
        <v>Test 92</v>
      </c>
      <c r="B172" s="79" t="str">
        <f>'Sample Data Formatted'!B95</f>
        <v>Test compound</v>
      </c>
      <c r="C172" s="80">
        <f>INDEX('Sample Data Formatted'!D95:GW95, MATCH('ESTD Template'!$B$7,'Sample Data Formatted'!$D$3:$GW$3, 0))</f>
        <v>8660</v>
      </c>
      <c r="D172" s="7">
        <f t="shared" si="137"/>
        <v>0.49130155451493135</v>
      </c>
      <c r="E172" s="7">
        <f t="shared" si="141"/>
        <v>-2.25684323091826</v>
      </c>
      <c r="F172" s="7">
        <f t="shared" si="141"/>
        <v>0.26336920822513793</v>
      </c>
      <c r="G172" s="7">
        <f t="shared" si="141"/>
        <v>0.40160089045672454</v>
      </c>
      <c r="H172" s="6">
        <f t="shared" si="138"/>
        <v>-2.2567274242257689</v>
      </c>
      <c r="I172" s="6">
        <f t="shared" si="139"/>
        <v>0.33788219887644172</v>
      </c>
      <c r="J172" s="6">
        <f t="shared" si="140"/>
        <v>0.41460212093748888</v>
      </c>
    </row>
    <row r="173" spans="1:10" ht="13.5" customHeight="1" x14ac:dyDescent="0.2">
      <c r="A173" s="83" t="str">
        <f>'Sample Data Formatted'!A96</f>
        <v>Test 93</v>
      </c>
      <c r="B173" s="79" t="str">
        <f>'Sample Data Formatted'!B96</f>
        <v>Test compound</v>
      </c>
      <c r="C173" s="80">
        <f>INDEX('Sample Data Formatted'!D96:GW96, MATCH('ESTD Template'!$B$7,'Sample Data Formatted'!$D$3:$GW$3, 0))</f>
        <v>11406</v>
      </c>
      <c r="D173" s="7">
        <f t="shared" si="137"/>
        <v>0.64708839847543953</v>
      </c>
      <c r="E173" s="7">
        <f t="shared" si="141"/>
        <v>-2.0829453551075008</v>
      </c>
      <c r="F173" s="7">
        <f t="shared" si="141"/>
        <v>0.43454339882177673</v>
      </c>
      <c r="G173" s="7">
        <f t="shared" si="141"/>
        <v>0.56455489163549055</v>
      </c>
      <c r="H173" s="6">
        <f t="shared" si="138"/>
        <v>-2.0828300588925059</v>
      </c>
      <c r="I173" s="6">
        <f t="shared" si="139"/>
        <v>0.50036944264718475</v>
      </c>
      <c r="J173" s="6">
        <f t="shared" si="140"/>
        <v>0.56815140064960301</v>
      </c>
    </row>
    <row r="174" spans="1:10" ht="13.5" customHeight="1" x14ac:dyDescent="0.2">
      <c r="A174" s="83" t="str">
        <f>'Sample Data Formatted'!A97</f>
        <v>Test 94</v>
      </c>
      <c r="B174" s="79" t="str">
        <f>'Sample Data Formatted'!B97</f>
        <v>Test compound</v>
      </c>
      <c r="C174" s="80">
        <f>INDEX('Sample Data Formatted'!D97:GW97, MATCH('ESTD Template'!$B$7,'Sample Data Formatted'!$D$3:$GW$3, 0))</f>
        <v>8294</v>
      </c>
      <c r="D174" s="7">
        <f t="shared" si="137"/>
        <v>0.47053753962434647</v>
      </c>
      <c r="E174" s="7">
        <f t="shared" si="141"/>
        <v>-2.2800211706657976</v>
      </c>
      <c r="F174" s="7">
        <f t="shared" si="141"/>
        <v>0.24055429425632158</v>
      </c>
      <c r="G174" s="7">
        <f t="shared" si="141"/>
        <v>0.37988160260842579</v>
      </c>
      <c r="H174" s="6">
        <f t="shared" si="138"/>
        <v>-2.2799052930607071</v>
      </c>
      <c r="I174" s="6">
        <f t="shared" si="139"/>
        <v>0.31622569811086271</v>
      </c>
      <c r="J174" s="6">
        <f t="shared" si="140"/>
        <v>0.39413738227221823</v>
      </c>
    </row>
    <row r="175" spans="1:10" ht="13.5" customHeight="1" x14ac:dyDescent="0.2">
      <c r="A175" s="83" t="str">
        <f>'Sample Data Formatted'!A98</f>
        <v>Test 95</v>
      </c>
      <c r="B175" s="79" t="str">
        <f>'Sample Data Formatted'!B98</f>
        <v>Test compound</v>
      </c>
      <c r="C175" s="80">
        <f>INDEX('Sample Data Formatted'!D98:GW98, MATCH('ESTD Template'!$B$7,'Sample Data Formatted'!$D$3:$GW$3, 0))</f>
        <v>20362</v>
      </c>
      <c r="D175" s="7">
        <f t="shared" si="137"/>
        <v>1.1551827082024286</v>
      </c>
      <c r="E175" s="7">
        <f t="shared" si="141"/>
        <v>-1.5157824360393426</v>
      </c>
      <c r="F175" s="7">
        <f t="shared" si="141"/>
        <v>0.99282309692210335</v>
      </c>
      <c r="G175" s="7">
        <f t="shared" si="141"/>
        <v>1.0960246784370302</v>
      </c>
      <c r="H175" s="6">
        <f t="shared" si="138"/>
        <v>-1.5156688169697614</v>
      </c>
      <c r="I175" s="6">
        <f t="shared" si="139"/>
        <v>1.0303698716524383</v>
      </c>
      <c r="J175" s="6">
        <f t="shared" si="140"/>
        <v>1.0690439648003549</v>
      </c>
    </row>
    <row r="176" spans="1:10" ht="13.5" customHeight="1" x14ac:dyDescent="0.2">
      <c r="A176" s="83" t="str">
        <f>'Sample Data Formatted'!A99</f>
        <v>Test 96</v>
      </c>
      <c r="B176" s="79" t="str">
        <f>'Sample Data Formatted'!B99</f>
        <v>Test compound</v>
      </c>
      <c r="C176" s="80">
        <f>INDEX('Sample Data Formatted'!D99:GW99, MATCH('ESTD Template'!$B$7,'Sample Data Formatted'!$D$3:$GW$3, 0))</f>
        <v>20054</v>
      </c>
      <c r="D176" s="7">
        <f t="shared" si="137"/>
        <v>1.1377091656169092</v>
      </c>
      <c r="E176" s="7">
        <f t="shared" si="141"/>
        <v>-1.535287368941642</v>
      </c>
      <c r="F176" s="7">
        <f t="shared" si="141"/>
        <v>0.97362366112320864</v>
      </c>
      <c r="G176" s="7">
        <f t="shared" si="141"/>
        <v>1.077747244947205</v>
      </c>
      <c r="H176" s="6">
        <f t="shared" si="138"/>
        <v>-1.5351736922503818</v>
      </c>
      <c r="I176" s="6">
        <f t="shared" si="139"/>
        <v>1.0121416236983052</v>
      </c>
      <c r="J176" s="6">
        <f t="shared" si="140"/>
        <v>1.0518156518749007</v>
      </c>
    </row>
    <row r="177" spans="1:10" ht="13.5" customHeight="1" x14ac:dyDescent="0.2">
      <c r="A177" s="83" t="str">
        <f>'Sample Data Formatted'!A100</f>
        <v>Test 97</v>
      </c>
      <c r="B177" s="79" t="str">
        <f>'Sample Data Formatted'!B100</f>
        <v>Test compound</v>
      </c>
      <c r="C177" s="80">
        <f>INDEX('Sample Data Formatted'!D100:GW100, MATCH('ESTD Template'!$B$7,'Sample Data Formatted'!$D$3:$GW$3, 0))</f>
        <v>4003</v>
      </c>
      <c r="D177" s="7">
        <f t="shared" si="137"/>
        <v>0.22709932133063165</v>
      </c>
      <c r="E177" s="7">
        <f t="shared" si="141"/>
        <v>-2.5517603495091952</v>
      </c>
      <c r="F177" s="7">
        <f t="shared" si="141"/>
        <v>-2.6928754487369987E-2</v>
      </c>
      <c r="G177" s="7">
        <f t="shared" si="141"/>
        <v>0.1252437223979069</v>
      </c>
      <c r="H177" s="6">
        <f t="shared" si="138"/>
        <v>-2.5516436683159887</v>
      </c>
      <c r="I177" s="6">
        <f t="shared" si="139"/>
        <v>6.2334030751614047E-2</v>
      </c>
      <c r="J177" s="6">
        <f t="shared" si="140"/>
        <v>0.15422618563780666</v>
      </c>
    </row>
    <row r="178" spans="1:10" ht="13.5" customHeight="1" x14ac:dyDescent="0.2">
      <c r="A178" s="83" t="str">
        <f>'Sample Data Formatted'!A101</f>
        <v>Test 98</v>
      </c>
      <c r="B178" s="79" t="str">
        <f>'Sample Data Formatted'!B101</f>
        <v>Test compound</v>
      </c>
      <c r="C178" s="80">
        <f>INDEX('Sample Data Formatted'!D101:GW101, MATCH('ESTD Template'!$B$7,'Sample Data Formatted'!$D$3:$GW$3, 0))</f>
        <v>20362</v>
      </c>
      <c r="D178" s="7">
        <f t="shared" si="137"/>
        <v>1.1551827082024286</v>
      </c>
      <c r="E178" s="7">
        <f t="shared" si="141"/>
        <v>-1.5157824360393426</v>
      </c>
      <c r="F178" s="7">
        <f t="shared" si="141"/>
        <v>0.99282309692210335</v>
      </c>
      <c r="G178" s="7">
        <f t="shared" si="141"/>
        <v>1.0960246784370302</v>
      </c>
      <c r="H178" s="6">
        <f t="shared" si="138"/>
        <v>-1.5156688169697614</v>
      </c>
      <c r="I178" s="6">
        <f t="shared" si="139"/>
        <v>1.0303698716524383</v>
      </c>
      <c r="J178" s="6">
        <f t="shared" si="140"/>
        <v>1.0690439648003549</v>
      </c>
    </row>
    <row r="179" spans="1:10" ht="13.5" customHeight="1" x14ac:dyDescent="0.2">
      <c r="A179" s="83" t="str">
        <f>'Sample Data Formatted'!A102</f>
        <v>Test 99</v>
      </c>
      <c r="B179" s="79" t="str">
        <f>'Sample Data Formatted'!B102</f>
        <v>Test compound</v>
      </c>
      <c r="C179" s="80">
        <f>INDEX('Sample Data Formatted'!D102:GW102, MATCH('ESTD Template'!$B$7,'Sample Data Formatted'!$D$3:$GW$3, 0))</f>
        <v>20054</v>
      </c>
      <c r="D179" s="7">
        <f t="shared" si="137"/>
        <v>1.1377091656169092</v>
      </c>
      <c r="E179" s="7">
        <f t="shared" si="141"/>
        <v>-1.535287368941642</v>
      </c>
      <c r="F179" s="7">
        <f t="shared" si="141"/>
        <v>0.97362366112320864</v>
      </c>
      <c r="G179" s="7">
        <f t="shared" si="141"/>
        <v>1.077747244947205</v>
      </c>
      <c r="H179" s="6">
        <f t="shared" si="138"/>
        <v>-1.5351736922503818</v>
      </c>
      <c r="I179" s="6">
        <f t="shared" si="139"/>
        <v>1.0121416236983052</v>
      </c>
      <c r="J179" s="6">
        <f t="shared" si="140"/>
        <v>1.0518156518749007</v>
      </c>
    </row>
    <row r="180" spans="1:10" ht="13.5" customHeight="1" x14ac:dyDescent="0.2">
      <c r="A180" s="83" t="str">
        <f>'Sample Data Formatted'!A103</f>
        <v>Test 100</v>
      </c>
      <c r="B180" s="79" t="str">
        <f>'Sample Data Formatted'!B103</f>
        <v>Test compound</v>
      </c>
      <c r="C180" s="80">
        <f>INDEX('Sample Data Formatted'!D103:GW103, MATCH('ESTD Template'!$B$7,'Sample Data Formatted'!$D$3:$GW$3, 0))</f>
        <v>4003</v>
      </c>
      <c r="D180" s="7">
        <f t="shared" si="137"/>
        <v>0.22709932133063165</v>
      </c>
      <c r="E180" s="7">
        <f t="shared" si="141"/>
        <v>-2.5517603495091952</v>
      </c>
      <c r="F180" s="7">
        <f t="shared" si="141"/>
        <v>-2.6928754487369987E-2</v>
      </c>
      <c r="G180" s="7">
        <f t="shared" si="141"/>
        <v>0.1252437223979069</v>
      </c>
      <c r="H180" s="6">
        <f t="shared" si="138"/>
        <v>-2.5516436683159887</v>
      </c>
      <c r="I180" s="6">
        <f t="shared" si="139"/>
        <v>6.2334030751614047E-2</v>
      </c>
      <c r="J180" s="6">
        <f t="shared" si="140"/>
        <v>0.15422618563780666</v>
      </c>
    </row>
  </sheetData>
  <mergeCells count="55">
    <mergeCell ref="BP16:BQ16"/>
    <mergeCell ref="A1:L1"/>
    <mergeCell ref="A16:A17"/>
    <mergeCell ref="B16:B17"/>
    <mergeCell ref="C16:C17"/>
    <mergeCell ref="D16:D17"/>
    <mergeCell ref="BA16:BC16"/>
    <mergeCell ref="BD16:BF16"/>
    <mergeCell ref="BG16:BI16"/>
    <mergeCell ref="BJ16:BL16"/>
    <mergeCell ref="BM16:BO16"/>
    <mergeCell ref="BD17:BF17"/>
    <mergeCell ref="BG17:BI17"/>
    <mergeCell ref="BJ17:BL17"/>
    <mergeCell ref="BM17:BO17"/>
    <mergeCell ref="BP17:BQ17"/>
    <mergeCell ref="BR17:BS17"/>
    <mergeCell ref="AG32:AK32"/>
    <mergeCell ref="AP32:AT32"/>
    <mergeCell ref="H35:J35"/>
    <mergeCell ref="H36:J36"/>
    <mergeCell ref="Q16:T17"/>
    <mergeCell ref="U16:Z17"/>
    <mergeCell ref="AA16:AF17"/>
    <mergeCell ref="AG16:AO16"/>
    <mergeCell ref="AP16:AW16"/>
    <mergeCell ref="AX16:AZ16"/>
    <mergeCell ref="BR16:BS16"/>
    <mergeCell ref="AG17:AO17"/>
    <mergeCell ref="AP17:AW17"/>
    <mergeCell ref="AX17:AZ17"/>
    <mergeCell ref="BA17:BC17"/>
    <mergeCell ref="AP45:AT45"/>
    <mergeCell ref="H46:J46"/>
    <mergeCell ref="H37:J37"/>
    <mergeCell ref="H38:J38"/>
    <mergeCell ref="H39:J39"/>
    <mergeCell ref="AG39:AI39"/>
    <mergeCell ref="AP39:AR39"/>
    <mergeCell ref="H40:J40"/>
    <mergeCell ref="K46:M47"/>
    <mergeCell ref="A78:J78"/>
    <mergeCell ref="E80:G80"/>
    <mergeCell ref="H80:J80"/>
    <mergeCell ref="A15:D15"/>
    <mergeCell ref="H47:J47"/>
    <mergeCell ref="C63:I63"/>
    <mergeCell ref="A51:C51"/>
    <mergeCell ref="A49:J49"/>
    <mergeCell ref="E51:G51"/>
    <mergeCell ref="H51:J51"/>
    <mergeCell ref="H42:J42"/>
    <mergeCell ref="H43:J43"/>
    <mergeCell ref="H44:J44"/>
    <mergeCell ref="H45:J45"/>
  </mergeCells>
  <conditionalFormatting sqref="C65:I74">
    <cfRule type="cellIs" dxfId="2" priority="1" operator="between">
      <formula>0.2</formula>
      <formula>0.3</formula>
    </cfRule>
    <cfRule type="cellIs" dxfId="1" priority="2" operator="greaterThan">
      <formula>0.3</formula>
    </cfRule>
    <cfRule type="cellIs" dxfId="0" priority="3" operator="lessThan">
      <formula>0.2</formula>
    </cfRule>
  </conditionalFormatting>
  <printOptions horizontalCentered="1"/>
  <pageMargins left="0.25" right="0.23" top="0.35" bottom="0.45" header="0.3" footer="0.39"/>
  <pageSetup scale="65"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Instructions</vt:lpstr>
      <vt:lpstr>Cal Data</vt:lpstr>
      <vt:lpstr>Cal Data Formatted</vt:lpstr>
      <vt:lpstr>Sample Data</vt:lpstr>
      <vt:lpstr>Sample Data Formatted</vt:lpstr>
      <vt:lpstr>ISTD Template</vt:lpstr>
      <vt:lpstr>ESTD Template</vt:lpstr>
      <vt:lpstr>'ESTD Template'!Print_Area</vt:lpstr>
      <vt:lpstr>'ISTD Template'!Print_Area</vt:lpstr>
      <vt:lpstr>'ESTD Template'!Print_Titles</vt:lpstr>
      <vt:lpstr>'ISTD Template'!Print_Titles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RestekCorporation</dc:creator>
  <cp:keywords/>
  <dc:description/>
  <cp:lastModifiedBy>Jason Hoisington</cp:lastModifiedBy>
  <cp:revision/>
  <dcterms:created xsi:type="dcterms:W3CDTF">2023-05-10T19:22:31Z</dcterms:created>
  <dcterms:modified xsi:type="dcterms:W3CDTF">2024-07-01T21:05:15Z</dcterms:modified>
  <cp:category/>
  <cp:contentStatus/>
</cp:coreProperties>
</file>